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185" windowHeight="8070" activeTab="0"/>
  </bookViews>
  <sheets>
    <sheet name="Arkusz1" sheetId="1" r:id="rId1"/>
    <sheet name="Arkusz2" sheetId="2" r:id="rId2"/>
    <sheet name="Arkusz3" sheetId="3" r:id="rId3"/>
  </sheets>
  <definedNames>
    <definedName name="_xlnm.Print_Area" localSheetId="0">'Arkusz1'!$A$1:$L$346</definedName>
  </definedNames>
  <calcPr fullCalcOnLoad="1"/>
</workbook>
</file>

<file path=xl/sharedStrings.xml><?xml version="1.0" encoding="utf-8"?>
<sst xmlns="http://schemas.openxmlformats.org/spreadsheetml/2006/main" count="2758" uniqueCount="1008">
  <si>
    <t>Beneficjent</t>
  </si>
  <si>
    <t>Nazwa projektu</t>
  </si>
  <si>
    <t>Typ projektu: 
A - projekty kwalifikowalne w ramach MRPO, 
B - projekty z zakresu infrastruktury środowiskowej, 
C - projekty niekwalifikowalne w ramach RPO</t>
  </si>
  <si>
    <t>Wartość wydatków w ramach projektu (w PLN)</t>
  </si>
  <si>
    <t>w tym wartość wydatków kwalifikowalnych w ramach projektu (w PLN) dotyczy projektów typu A</t>
  </si>
  <si>
    <t>Orientacyjny zakres prac w ramach projektu</t>
  </si>
  <si>
    <t>Indywidualne uzasadnienie realizacji projektu (poza danymi ogolnymi dotyczacymi gminy jak: ilość osób dotkniętych powodzią, czy ilość hektarów zalanych, ilość zniszczonych budynków i obiektów, proszę podać np. dane dot. liczby dzieci uczęszczających do przedszkola, które uległo zalaniu; chodzi o dane uzasadniające priorytetowość danej inwestycji w sytuacji, gdy zapotrzebowanie na środki będzie wyższe niż kwota przeznaczona na 14 poszkodowanych gmin).</t>
  </si>
  <si>
    <t>Czy istnieje dokumentacja projektowa? (TAK/NIE) Jeśli NIE proszę podać orientacyjny czas przygotowania dokumentacji</t>
  </si>
  <si>
    <t>Czy infrastruktura w ramach projektu była finasowana wcześniej ze środków UE w ramach NPR 2004- 2006 lub NSRO 2007-2013? (TAK/NIE) Jeśli TAK, proszę wypełnić kolejne kolumny zestawienia (kolumny 10 i 11)</t>
  </si>
  <si>
    <t>Program w ramach którego infrastruktura była finanowana wcześniej ze środków UE (kolumnę należy wypełnić jeżeli w kolumnie 8 wpisano TAK)</t>
  </si>
  <si>
    <t>Okres realizacji projektu, w ramach ktrego infrastruktura była finansowana wcześniej ze środków UE (kolumnę należy wypełnić jeżeli w kolumnie 9 wpisano TAK)</t>
  </si>
  <si>
    <t>Gmina Bogatynia</t>
  </si>
  <si>
    <t>Odbudowa Infrastruktury drogowej, liniowej i mostowej</t>
  </si>
  <si>
    <t>A</t>
  </si>
  <si>
    <t>53.520.000,00</t>
  </si>
  <si>
    <t>1.-Rewitalizacja zdewastowanej infrastruktury drogowej-znisczeniu uległa sieć głównych połaczeń komunikacyjnych miasta.2.- odbudowa sieci kanalizacji desczowej. 3. Odbudowa zerwanych połączeń mostowych.</t>
  </si>
  <si>
    <t>Do głównych zadań własnych JST należy zabezpieczenie i zapewnienie właściwych połaczeń komunikacyjnych oraz  odbiór scieków</t>
  </si>
  <si>
    <t>TAK/częściowo czas przygotowania brakujacej dokumentacji oceniamy na 6 miesięcy</t>
  </si>
  <si>
    <t>TAK</t>
  </si>
  <si>
    <t>Interreg - kanalizacja w Markocicach, EWT-Poprawa drogowej dostepności(u. Główna),EWT-Multifunkcjonalne Centrum (Dom Ludowy w Markocicach), RPO- Obwodnica Bogatyni</t>
  </si>
  <si>
    <t>Interreg - 2006, EWT 2009-2010, RPO-2009-2010</t>
  </si>
  <si>
    <t>Odbudowa Infrastruktury wodno-kanalizacyjnej</t>
  </si>
  <si>
    <t>A/B</t>
  </si>
  <si>
    <t>14.480.000,00</t>
  </si>
  <si>
    <t>Odbudowa infrastruktury sieci wodno-kanalizacyjnych</t>
  </si>
  <si>
    <t>Do głównych zadań własnych JST należy zabezpieczenie zaopatrzenia ludności w wodę i odbiór scieków</t>
  </si>
  <si>
    <t>Interreg - kanalizacja w Markocicach, EWT-Poprawa drogowej dostepności(u. Główna)</t>
  </si>
  <si>
    <t>Budowa wielorodzinnych budynków mieszkalnych -komunalnych</t>
  </si>
  <si>
    <t>C</t>
  </si>
  <si>
    <t>35.000.000,00</t>
  </si>
  <si>
    <t>Przewidywana realizacja dwóch projektów z czego:1.- Budowa trzech segmentów budynków wielorodzinnych przy ulicy Białogórskiej.2. Budowa dwóch segmentów budynków przy ulicy Wyczółkowskiego</t>
  </si>
  <si>
    <t>Budowa osiedli komunalnych pozwoli na własciwą relokację rodzin dotkniętych skutkami powodzi. Weliminowane tym samym zostaną negatywne psychologiczne skutki kataklizmu.</t>
  </si>
  <si>
    <t xml:space="preserve">Tak/na 1 wskazana lokalizację w kol. 6 Projekt drugi w fazie projektowania  - teren wskazany zgodny z obowiazującym planem Przestrzennego Zagospodarowania </t>
  </si>
  <si>
    <t>NIE</t>
  </si>
  <si>
    <t>Gmina Czarny Bór</t>
  </si>
  <si>
    <t>Odbudowa drogi Grzędy Górne</t>
  </si>
  <si>
    <t>Wzmocnienie podbudowy; uzupełnienie nawierzchni</t>
  </si>
  <si>
    <t>Dojazd do budynków mieszkalnych i gospodarczych</t>
  </si>
  <si>
    <t>-</t>
  </si>
  <si>
    <t>Remont nawierzchni drogi w Witkowie</t>
  </si>
  <si>
    <t>Wzmocnienie nawierzchni</t>
  </si>
  <si>
    <t>Dojazd do gruntów rolnych</t>
  </si>
  <si>
    <t>Remont dwóch przepustów Grzędy Górne</t>
  </si>
  <si>
    <t>Wzmocnienie przyczółków</t>
  </si>
  <si>
    <t xml:space="preserve">Dojazd do budynków mieszkalnych </t>
  </si>
  <si>
    <t>Remont przyczółka mostowego Jaczków</t>
  </si>
  <si>
    <t>Wzmocnienie przyczółka</t>
  </si>
  <si>
    <t>Dojazd do budynków mieszkalnych</t>
  </si>
  <si>
    <t>Gmina Jawor</t>
  </si>
  <si>
    <t>Modernizacja koryta "Młynówki" wzdłuż ul. Starojaworskiej</t>
  </si>
  <si>
    <t>B</t>
  </si>
  <si>
    <t>200000,00-2011r., 200000,00-2012r.,300000,00-2013r.</t>
  </si>
  <si>
    <t>Zabudowa kanału kregami betonowymi śr 1000 mm</t>
  </si>
  <si>
    <t>Zabudowa kanału pozwoli na bezpieczniejsze odprowadzanie wód opadowych, ponadto w pobliżu kanału znajduje się szkoła do której uczęszcza 150 dzieci, budynki mieszkalne oraz kilkanascie podmiotów gospodarczych</t>
  </si>
  <si>
    <t>NIE III kw 2011r.</t>
  </si>
  <si>
    <t>nie dotyczy</t>
  </si>
  <si>
    <t>Modernizacja kanału odwadniającego od ul. Chopina do rzeki Nysa Szalona</t>
  </si>
  <si>
    <t>60000,00-2011r., 60000,00-2012r.,80000,00-2013r.</t>
  </si>
  <si>
    <t>Aktualnie przy dużych opadach zalewane sa piwnice budynków zlokalizowanych wzdłuz kanału ponadto utrudniony jest dojazd do dwóch przedszkoli do których uczeszcza około 400 dzieci</t>
  </si>
  <si>
    <t>Modernizacja przepustów na "Młynówce"</t>
  </si>
  <si>
    <t>Prace budowlane na istniejących obiektach o zbyt małej przepustowości</t>
  </si>
  <si>
    <t>Modernizacja przepustów pozwoli na szybsze przeprowadzanie wód opadowych</t>
  </si>
  <si>
    <t xml:space="preserve">Modernizacja kanału odprowadzającego wody opadowe od ul. Kolejowej do SMLW (ul. Moniuszki)  </t>
  </si>
  <si>
    <t>500000,00-2011r., 500000,00-2012r.,500000,00-2013r.</t>
  </si>
  <si>
    <t>Wykonanie kanału z kregów betonowych śr 1000 mm</t>
  </si>
  <si>
    <t>Aktualnie przy dużych opadach zalewane są piwnice budynków ulic Kolejowej i Moniuszki zlokalizowane wzdłuz kanału Młynówki.</t>
  </si>
  <si>
    <t>Wykonanie kanalizacji deszczowej w ul. Zachodniej i Widokowej</t>
  </si>
  <si>
    <t>100000,00-2011r., 100000,00-2012r.,100000,00-2013r.</t>
  </si>
  <si>
    <t xml:space="preserve">Wykonanie sieci kanalizacji deszczowej z rur PVC o śr 300 mm </t>
  </si>
  <si>
    <t>Wykonanie nowego odcinka pozwoli na sprawniejsze odprowadzenie wód opadowych z terenu osiedla</t>
  </si>
  <si>
    <t>Modernizacja kanalizacji deszczowej Os. Ks. Bolka</t>
  </si>
  <si>
    <t>120000,00-2011r.</t>
  </si>
  <si>
    <t xml:space="preserve">Wymiana obecnej sieci kanalizacji deszczowej na sieć z rur PVC o śr 600 mm  </t>
  </si>
  <si>
    <t>Gmina Kamienna Góra</t>
  </si>
  <si>
    <t>Remont drogi gminnej nr 114906D w Rędzinach</t>
  </si>
  <si>
    <t>2010 .r
      -110715,00</t>
  </si>
  <si>
    <t>Naprawa rowów i poboczy na dł. 500 m</t>
  </si>
  <si>
    <t>Na terenie gminy zniszczeniu uległo 17 odcinków dróg na łaczna kwotę 1,1 mln zł. Zniszszony odcinek w Rędzinach stanowi dojazd do 4 posesji w Rędzinach i do wsi Czarnów oraz do zakładu - kopalni (Jeleniogórskie Kopalnie Surowców Mineralnych)</t>
  </si>
  <si>
    <t>NIE - do 15 września 2010 r.</t>
  </si>
  <si>
    <t>Remont drogi gminnej wewnętrznej, działka nr 64/2 w Raszowie</t>
  </si>
  <si>
    <t>2011 .r
      -181063,25</t>
  </si>
  <si>
    <t>Odtworzenie podbudowy i nawierzchni asfaltowej na dł. 250 m</t>
  </si>
  <si>
    <t>Zniszczony odcinek drogi stanowi dojazd do 11 posesji, do okolicznych pól, do ujęcia wody dla Raszowa oraz do kościoła.</t>
  </si>
  <si>
    <t>NIE - do 31 marca 2011 r.</t>
  </si>
  <si>
    <t>Remont drogi gminnej nr 114913D w Rędzinach</t>
  </si>
  <si>
    <t>2011 .r
      -346968,00</t>
  </si>
  <si>
    <t>Odtworzenie podbudowy i nawierzchni asfaltowej na dł. 600 m</t>
  </si>
  <si>
    <t>Zniszczony odcinek drogi stanowi dojazd do 2 posesji oraz do wsi Czarnów.</t>
  </si>
  <si>
    <t>Remont drogi gminnej Nr 114915D w Raszowie</t>
  </si>
  <si>
    <t>2011 .r
      -210694,00</t>
  </si>
  <si>
    <t>Odtworzenie podbudowy i nawierzchni asfaltowej na dł. 300 m</t>
  </si>
  <si>
    <t>Zniszczony odcinek drogi stanowi dojazd drogą gminna do Raszowa od strony Kamiennej Góra, do 5 posesji, do okolicznych pól oraz do kilkunastu działek budowlanych.</t>
  </si>
  <si>
    <t>Gmina Lubań</t>
  </si>
  <si>
    <t>Odbudowa kładki na rzecze Kwisie w m. Kościelnik</t>
  </si>
  <si>
    <t>C - projekty niekwalifikowalne w ramach RPO</t>
  </si>
  <si>
    <t>rok 2010       186313</t>
  </si>
  <si>
    <t>Odbudowa zerwanej kładki dla pieszych na rzece Kwisie</t>
  </si>
  <si>
    <t xml:space="preserve">Powódź na terenie gminy Lubań wystąpiła w dniach 7-8.08.2010 r.  Powodzią zostało dotkniętych 11 miejscowości gminy, w których zamieszkuje ponad 4 tys. osób. Ogólnie zalaniu uległo 650 hektarów. Woda podtopiła 22 domostwa. W miejscowości Kościelnik zamieszkuje 530 osób, w tym dzieci uczęszczających do szkół. Realiacja inwestycji pozwoli przywrócić normale funkcjonowanie społeczności lokalnej. </t>
  </si>
  <si>
    <t>NIE                                               czas przygotowania - 1 miesiąc</t>
  </si>
  <si>
    <t>Odbudowa kładki na rzecze Kwisie w m. Radogoszcz</t>
  </si>
  <si>
    <t>rok 2010   190441</t>
  </si>
  <si>
    <t xml:space="preserve">Powódź na terenie gminy Lubań wystąpiła w dniach 7-8.08.2010 r.  Powodzią zostało dotkniętych 11 miejscowości gminy, w których zamieszkuje ponad 4 tys. osób. Ogólnie zalaniu uległo 650 hektarów. Woda podtopiła 22 domostwa. W miejscowości Radogoszcz zamieszkuje ok.400 osób, w tym dzieci uczęszczających do szkół. Realiacja inwestycji pozwoli przywrócić normale funkcjonowanie społeczności lokalnej. </t>
  </si>
  <si>
    <t>Przebudowa drogi w m. Mściszów</t>
  </si>
  <si>
    <t>A - projekty kwalifikowalne w ramach MRPO (ze względu na wartość projektu mogą być niekwalifikowalne)</t>
  </si>
  <si>
    <t>rok 2010   89320</t>
  </si>
  <si>
    <t>Przebudowa drogi</t>
  </si>
  <si>
    <t xml:space="preserve">Powódź na terenie gminy Lubań wystąpiła w dniach 7-8.08.2010 r.  Powodzią zostało dotkniętych 11 miejscowości gminy, w których zamieszkuje ponad 4 tys. osób. Ogólnie zalaniu uległo 650 hektarów. Woda podtopiła 22 domostwa. W miejscowości Mściszów zamieszkuje ok.400 osób, w tym dzieci uczęszczających do szkół. Realiacja inwestycji pozwoli przywrócić normale funkcjonowanie społeczności lokalnej. </t>
  </si>
  <si>
    <t>Przebudowa drogi w m. Uniegoszcz</t>
  </si>
  <si>
    <t>rok 2010 149314</t>
  </si>
  <si>
    <t xml:space="preserve">Powódź na terenie gminy Lubań wystąpiła w dniach 7-8.08.2010 r.  Powodzią zostało dotkniętych 11 miejscowości gminy, w których zamieszkuje ponad 4 tys. osób. Ogólnie zalaniu uległo 650 hektarów. Woda podtopiła 22 domostwa. W miejscowości Uniegoszcz zamieszkuje ponad 400 osób, w tym dzieci uczęszczających do szkół. Realiacja inwestycji pozwoli przywrócić normale funkcjonowanie społeczności lokalnej. </t>
  </si>
  <si>
    <t>Przebudowa drogi w m. Radostów Dolny</t>
  </si>
  <si>
    <t>rok 2010 157178</t>
  </si>
  <si>
    <t xml:space="preserve">Powódź na terenie gminy Lubań wystąpiła w dniach 7-8.08.2010 r.  Powodzią zostało dotkniętych 11 miejscowości gminy, w których zamieszkuje ponad 4 tys. osób. Ogólnie zalaniu uległo 650 hektarów. Woda podtopiła 22 domostwa. W miejscowości Radostów Dolny zamieszkuje ok.260 osób, w tym dzieci uczęszczających do szkół. Realiacja inwestycji pozwoli przywrócić normale funkcjonowanie społeczności lokalnej. </t>
  </si>
  <si>
    <t>Przebudowa drogi w m. Radogoszcz</t>
  </si>
  <si>
    <t>rok 2010 118397</t>
  </si>
  <si>
    <t>Przebudowa drogi w m. Kościelniki Dolne</t>
  </si>
  <si>
    <t>rok 2011 125040</t>
  </si>
  <si>
    <t xml:space="preserve">Powódź na terenie gminy Lubań wystąpiła w dniach 7-8.08.2010 r.  Powodzią zostało dotkniętych 11 miejscowości gminy, w których zamieszkuje ponad 4 tys. osób. Ogólnie zalaniu uległo 650 hektarów. Woda podtopiła 22 domostwa. W miejscowości Kościelniki Dolne zamieszkuje ok.420 osób, w tym dzieci uczęszczających do szkół. Realiacja inwestycji pozwoli przywrócić normale funkcjonowanie społeczności lokalnej. </t>
  </si>
  <si>
    <t>rok 2011 102492</t>
  </si>
  <si>
    <t>rok 2011 89741</t>
  </si>
  <si>
    <t>Przebudowa drogi w m. Nawojów Łużycki</t>
  </si>
  <si>
    <t>rok 2011 85234</t>
  </si>
  <si>
    <t xml:space="preserve">Powódź na terenie gminy Lubań wystąpiła w dniach 7-8.08.2010 r.  Powodzią zostało dotkniętych 11 miejscowości gminy, w których zamieszkuje ponad 4 tys. osób. Ogólnie zalaniu uległo 650 hektarów. Woda podtopiła 22 domostwa. W miejscowości Nawojów Łużycki  zamieszkuje ponad 350 osób, w tym dzieci uczęszczających do szkół. Realiacja inwestycji pozwoli przywrócić normale funkcjonowanie społeczności lokalnej. </t>
  </si>
  <si>
    <t>Prebudowa drogi w m. Nawojów Łużycki</t>
  </si>
  <si>
    <t>rok 2011 171110</t>
  </si>
  <si>
    <t>Przebudowa drogi w m. Kościelnik</t>
  </si>
  <si>
    <t>rok 2011 132855</t>
  </si>
  <si>
    <t xml:space="preserve">rok 2010  370000     </t>
  </si>
  <si>
    <t>rok 2011 364000</t>
  </si>
  <si>
    <t>Odbudowa zniszczonych przepustów pod drogami gminnymi</t>
  </si>
  <si>
    <t>B- projekty z zakresu infrastruktury środowiskowej</t>
  </si>
  <si>
    <t>rok 2011    70000</t>
  </si>
  <si>
    <t xml:space="preserve">Powódź na terenie gminy Lubań wystąpiła w dniach 7-8.08.2010 r.  Powodzią zostało dotkniętych 11 miejscowości gminy, w których zamieszkuje ponad 4 tys. osób. Ogólnie zalaniu uległo 650 hektarów. Woda podtopiła 22 domostwa. </t>
  </si>
  <si>
    <t>Odtworzenie zniszczonej sieci wodociągowej w Radostowie G, Śr. i D</t>
  </si>
  <si>
    <t>rok 2010    65000</t>
  </si>
  <si>
    <t>Odtworzenie wypłukanej, zniszczonej sieci wodociągowej</t>
  </si>
  <si>
    <t>Gmina Marciszów</t>
  </si>
  <si>
    <t>Odbudowa drogi gminnej nr 114368D w Sędzisławiu</t>
  </si>
  <si>
    <t>335 000- 2011r</t>
  </si>
  <si>
    <t>wykonanie podbudowy i nawierzchni asfaltowej, oczyszczenie rowów, odtworzenie  poboczy, naprawa przepustów</t>
  </si>
  <si>
    <t>Na długości ok. 832 m została zniszczona  nawierzchnia asfaltowa i podbudowa drogi, zamulone rowy,  zniszczone pobocza , uszkodzone 2 przepusty</t>
  </si>
  <si>
    <t>Czas przygotowania dokumentacji 6 miesięcy</t>
  </si>
  <si>
    <t>Odbudowa drogi gminnej nr 114371D w Sędzisławiu</t>
  </si>
  <si>
    <t>320 000- 2011</t>
  </si>
  <si>
    <t>wykonanie podbudowy i nawierzchni asfaltowej, oczyszczenie rowów, odtworzenie  poboczy</t>
  </si>
  <si>
    <t>Droga na długości 855 m  ma uszkodzona nawierzchnię  asfaltową  wraz z podbudową  oraz uszkodzone pobocza</t>
  </si>
  <si>
    <t>Odbudowa drogi gminnej nr 114374D w Sędzisławiu</t>
  </si>
  <si>
    <t xml:space="preserve">120 000 - 2011 </t>
  </si>
  <si>
    <t>Droga na długości 295 m  ma uszkodzona nawierzchnię  asfaltową  wraz z podbudową  oraz uszkodzone pobocza</t>
  </si>
  <si>
    <t>Odbudowa drogi gminnej nr 114373D w Sędzisławiu</t>
  </si>
  <si>
    <t>55 000 - 2011</t>
  </si>
  <si>
    <t>Na długości  120 m została zniszczona nawierzchnia asfaltowa i podbudowa drogi oraz zniszczone pobocza</t>
  </si>
  <si>
    <t>Odbudowa mostu w ciągu drogi gminnej nr 114377D w Sędzisławiu</t>
  </si>
  <si>
    <t>130 000- 2011</t>
  </si>
  <si>
    <t>budowa przyczółków i płyty mostu</t>
  </si>
  <si>
    <t>Zawalone przyczółki i zarwana płyta mostu</t>
  </si>
  <si>
    <t>Odbudowa drogi gminnej nr 114434D w Ciechanowicach</t>
  </si>
  <si>
    <t>90 000- 2012</t>
  </si>
  <si>
    <t>Na długości 195 m została uszkodzona nawierzchnia asfaltowa i podbudowa i zniszczone pobocza</t>
  </si>
  <si>
    <t>Odbudowa drogi gminnej nr 114445D w Ciechanowicach</t>
  </si>
  <si>
    <t>115 000 - 2010</t>
  </si>
  <si>
    <t>odtworzenie  nawierzchni asfaltowej  ipodbudowy drogi, odbudowa przepustu, odtworzenie pboczy</t>
  </si>
  <si>
    <t xml:space="preserve">Na długości 312 m została zniszczona nawierzchnia  asfaltowa i podbudow drogi, zniszczeniu uległ 1 przepust, uszkodzone pobocza </t>
  </si>
  <si>
    <t>Odbudowa drogi gminnej nr 114502D w Marciszowie</t>
  </si>
  <si>
    <t>60 000- 2012</t>
  </si>
  <si>
    <t>odtworzenie nawierzchni tłuczniowej i podbudowy odtworzenie poboczy</t>
  </si>
  <si>
    <t>Na długości 400 m drogi zniszczeniu uległa nawierzchnia tłuczniowa i podbudowa oraz uszkodzone zostały pobocza drogi</t>
  </si>
  <si>
    <t>Odbudowa drogi gminnej nr 114477D w Marciszowie</t>
  </si>
  <si>
    <t xml:space="preserve">Zniszczona nawierzchnia  tłuczniowa i podbudowa oraz uszkodzone pobocza na długości 410m </t>
  </si>
  <si>
    <t>Odbudowa drogi gminnej nr 114476D w Marciszowie</t>
  </si>
  <si>
    <t>80 000 - 2012</t>
  </si>
  <si>
    <t>odbudowa nawierzcni tłuczniowej i podbudowy drogi, odtworzenie poboczy, odbudowa przepustu</t>
  </si>
  <si>
    <t>zniszczeniu uległa  nawierzchnia tłuczniowa i podbudowa drogi na długości 445 m, uszkodzone pobocza, zniszczony 1 przepust</t>
  </si>
  <si>
    <t>odbudowa drogi gruntowej dz. nr 39 w Wieściszowicach</t>
  </si>
  <si>
    <t>30 000 - 2012</t>
  </si>
  <si>
    <t>Odtworzenie korpusu drogi gruntowej</t>
  </si>
  <si>
    <t>Wyrwa w korpusie drogi głębokości 2m i długości 5 m</t>
  </si>
  <si>
    <t>Gmina Mieroszów</t>
  </si>
  <si>
    <t>Remont kanału uszkodzonego kanału na drodze ul. Unisławska w Sokołowsku</t>
  </si>
  <si>
    <t>400000 realizacja w 2010 r.</t>
  </si>
  <si>
    <t>Naprawa zawalonej ściany czołowej kanału, uszkodzonej płyty przykrywającej kanał naprawa podmytych ścian kanału.</t>
  </si>
  <si>
    <t>Remont kanału jest niezbędny ze względu na zły stan techniczny spowodowany pomyciem elementów kanału. Kanał przechodzi w poprzek drogi ul. Unisławskiej podmyte ściany kanału stwarzają zagrożenie zapadnięcia się jezdni, przez co stwarza zagrożenia dla mieszkańców poruszających się po ulicy Unisławskiej.</t>
  </si>
  <si>
    <t>NIE, do 2 miesięcy</t>
  </si>
  <si>
    <t>Remont ul. Szkolnej w Sokołowsku</t>
  </si>
  <si>
    <t>70000 realizacja w 2011 r.</t>
  </si>
  <si>
    <t>Naprawa wymytej nawierzchni asfaltowej na drodze oraz naprawa uszkodzonego chodnika - długość nawierzchni do naprawy 100 mb</t>
  </si>
  <si>
    <t>Remont ul. Szkolnej w Sokołowsku jest niezbędny ze względu na utrudnioną komunikacje mieszkańców Sokołowska ulica ta jest jednym z głównych ciągów komunikacyjnym. Utrudniony dostęp do swoich nieruchomości ma około 200 mieszkańców Sokołowska</t>
  </si>
  <si>
    <t>Remont mostu w ul. Słonecznej Sokołowsko</t>
  </si>
  <si>
    <t>350000 realizacja w 2011 r.</t>
  </si>
  <si>
    <t>Remont mostu polegający na naprawie podmytych przyczółków kamiennych oraz sklepienia kamiennego mostu</t>
  </si>
  <si>
    <t xml:space="preserve">Remont mostu jest konieczny ze względu na swój zły stan techniczny spowodowanym podmyciem części konstrukcyjnych. Ponadto ul. Szkolna jest jedyną droga do ujęć wody zaopatrujących wodę pitną dla mieszkańców Sokołowska oraz prowadzi do dwóch budynków komunalnych </t>
  </si>
  <si>
    <t>Remont ul.  Słonecznej w Sokołowsku</t>
  </si>
  <si>
    <t>100000 realizacja w 2011 r.</t>
  </si>
  <si>
    <t>Naprawa uszkodzonej podbudowy, naprawa nawierzchni asfaltowej od długości 150 mb</t>
  </si>
  <si>
    <t>Remont ul. Słonecznej w Sokołowsku jest niezbędny ze względu na utrudnioną komunikacje mieszkańców sokołowska w szczególności mieszkańców ul. Słonecznej. Utrudniony dostęp do swoich nieruchomości ma około 20 mieszkańców ul. Słonecznej. Ponadto ul. Szkolna jest jedyną droga do ujęć wody zaopatrujących wodę pitną dla mieszkańców Sokołowska oraz prowadzi do dwóch budynków komunalnych</t>
  </si>
  <si>
    <t>Remont ul. Różanej w Sokołowsku</t>
  </si>
  <si>
    <t>160000 realizacja w 2011 r.</t>
  </si>
  <si>
    <t>Naprawa wymytej nawierzchni asfaltowej na drodze  - długość nawierzchni do naprawy 250 mb</t>
  </si>
  <si>
    <t>Remont ul. Różanej w Sokołowsku jest niezbędny ze względu na utrudnioną komunikacje mieszkańców sokołowska w szczególności mieszkańców ul. Różanej. Utrudniony dostęp do swoich nieruchomości ma około 15 mieszkańców ul. Różana ponadto ul. Różana jest jedyną drogą do ujęcia wody pitnej</t>
  </si>
  <si>
    <t>Oczyszczenie powierzchniowego ujęcia wody w Sokołowsku</t>
  </si>
  <si>
    <t>25000 realizacja w 2011 r.</t>
  </si>
  <si>
    <t>Czyszczenie zamulonego ujęcia złoża ujęcia wody pitnej, zbiornika, filtrów.</t>
  </si>
  <si>
    <t>Wymiana zanieczyszczonych filtrów i wyczyszczenie zbiornika poprawi jakość wody da 1/3 mieszkańców Sokołowska</t>
  </si>
  <si>
    <t>Gmina Osiecznica</t>
  </si>
  <si>
    <t>Odbudowa drogi w miejscowości Kliczków</t>
  </si>
  <si>
    <t>10.000,00</t>
  </si>
  <si>
    <t>Zabezpieczenie linii brzegowej rzeki Kwisy, stabilizacja skarpy wraz z odbudową drogi na odcinku około 250 mb</t>
  </si>
  <si>
    <t xml:space="preserve">Droga wewnętrzna uszkodzona na odcinku około 50 mb w sposób uniemozliwiający dojazd do Elektrowni Wodnej w Kliczkowie oraz dwóch budynków mieszkalnych. Droga poprzez ukształtowanie terenu stanowi jedyny dojazd do w/w obiektów. Obecnie droga jest zamknięta. Nie ma możliwości dojazdu karetki pogotowia do mieszkańców oraz sprzętu ciężkiego do Elektrowni, gdzie w wyniku powodzi również uszkodzona została skarpa zagrażająca pracy w/w obiektu. </t>
  </si>
  <si>
    <t>Gmina osiecznica</t>
  </si>
  <si>
    <t>Umocnienie drogi wewnętrznej w miejscowości Przejęsław</t>
  </si>
  <si>
    <t>8.000,00</t>
  </si>
  <si>
    <t>Stabilizacja skarpy drogi wewnętrznej</t>
  </si>
  <si>
    <t>Droga wewnętrzna wymagająca umocnienia skarpy na odcinku około 200 mb. Skarpa podmyta przez fale powodziową. W skarpie (poboczu drogi) umieszczone są urządzenIa infrastruktury wodociągowej i kanalizacyjnej. Droga wąska, nie ma mozliwości odsunięcia. Droga prowadzi do trzech budynków mieszkalnych.</t>
  </si>
  <si>
    <t>Gmina Zgorzelec</t>
  </si>
  <si>
    <t>Odbudowa rowów melioracyjnych - szczegółowych wraz z odbudową przepustów i przejazdów gospodarczych w miejscowościach Kunów, Osiek Łużycki, Koźlice, Tylice</t>
  </si>
  <si>
    <t>A lub B</t>
  </si>
  <si>
    <t>2011 - 500500</t>
  </si>
  <si>
    <t xml:space="preserve">Odbudowa rowów melioracyjnych tj. wykop rowów, usuwanie zatorów, wycinka i karczowanie drzew i krzewów,  budowa nowych przepustów i przejazdów drogowych - gospodarczych, plantowanie skarp, usuwanie zatorów. Remont kanału "Młynówka" </t>
  </si>
  <si>
    <t>Rozwy zostały całkowicie zamulone, woda uszkodziła skarpy, występują liczne zatory z krzaków, drzew, ziemi, wszystkie przepusty zostały zamulone, niektóre zostały załamane, uszkodzone lub są niedrożne. Kanał "Młynówka" został zalumony, skarpy zostały podmyte, woda naniosła liczne zatory z krzaków, drzew, ziemi i różnych zanieczyszczeń z terenu.</t>
  </si>
  <si>
    <t>Nie</t>
  </si>
  <si>
    <t>Odbudowa rowów melioracyjnych - szczegółowych wraz z odbudową przepustów i przejazdów gospodarczych w miejscowości Radomierzyce</t>
  </si>
  <si>
    <t>2010 - 933000</t>
  </si>
  <si>
    <t xml:space="preserve">Odbudowa rowów melioracyjnych tj. wykop rowów, usuwanie zatorów, wycinka i karczowanie drzew i krzewów, plantowanie i ubezpieczenie skarp kiszką faszynową, rozbiórka starych murków i budowa nowych, budowa nowych przepustów i przejazdów drogowych -gospodarczych, </t>
  </si>
  <si>
    <t>Rowy zostały całkowicie zniszczone - zamulone, woda naniosła liczne zatory z ziemi, krzewów, drzew i różnych zaniczyszczeń z terenu, skarpy rowów zostały wymyte, murki oporowe na rowach zostały podmyte i zawalone, większość przepustów i przekazdów gospodarczych zostało załamane i zawalone (w tej chwili są załamane i niedrożne).</t>
  </si>
  <si>
    <t xml:space="preserve">Odbudowa drogi nr 109165D w miejscowości Radomierzyce </t>
  </si>
  <si>
    <t>2010 - 5000; 2011 - 500000</t>
  </si>
  <si>
    <t>Odbudowa drogi gminnej publicznej uszkodzonej w wyniku wystąpienia powodzi w dniu 07.08.2010r. Na przedmiotowej drodze zostaną wykonane prace budowlane polegające na naprawie uszkodzonej warstwy bitumicznej na dł. 862 m.</t>
  </si>
  <si>
    <t xml:space="preserve">Odbudowa drogi nr 109162D w miejscowości Radomierzyce </t>
  </si>
  <si>
    <t>2011 - 200000</t>
  </si>
  <si>
    <t>Odbudowa drogi gminnej publicznej nr 109162D zniszczonej podczas powodzi, kóra miała miejsce w dniu 07.08.2010r. Odbudowy wymaga uszkodzona warstwa bitumiczna o dł. 240m.</t>
  </si>
  <si>
    <t xml:space="preserve">Obecny stan techniczny drogi gminnej nr 109162D uniemożliwia korzystanie z niej w pełnym zakresie. Uszkodzona warstwa bitumiczna drogi na dł. 240m wymaga remontu kapitalnego. Stan taki zmniejsza mobilność mieszkańców pobliskich miejscowości ograniczając w ten sposób i tak utrudniony ich dostęp do rynku pracy, placówek służby zdrowia, szkół, przedszkoli i informacji. Realizacja projektu wpłynie na wzrost bezpieczeństwa użytkowników drogi oraz na poprawę warunków komunikacyjnych, usprawni funkcjonowanie działających podmiotów gospodarczych, jak i podniesie standard życia lokalnej ludności, który po dniu 07.08.2010r. został rażąco obniżony. Efektem realizacji niniejszego projektu będzie osiągnięcie celu bezpośredniego, jakim jest przeciwdziałanie marginalizacji społecznej i ekonomicznej obszaru wiejskiego dotkniętego powodzią. Przedmiotowa droga prowadzi do pobliskiej miejscowości Osiek Łużycki i łączy się z drogą wojewódzką 352. Droga ta jest bardzo często korzystana przez rolników i podróżnych i stanowi alternatywę dojazdu do drogi nr 352. Drogą tą w tygodniu szkolnym przejeżdżają autobusy dowożące dzieci do szkół.  </t>
  </si>
  <si>
    <t>Gmina Zgorzelec lub Powiat Zgorzelec</t>
  </si>
  <si>
    <t xml:space="preserve">Odbudowa drogi nr 2384D pomiędzy miejscowościami Radomierzyce - Osiek Łużycki </t>
  </si>
  <si>
    <t>2011 - 70000</t>
  </si>
  <si>
    <t>Odbudowa odcinka drogi powiatowej nr 2384D uszkodzonego na odcinku 50m (powstała wyrwa popowodziowa.</t>
  </si>
  <si>
    <t>Powstała wyrwa popowodziowa na drodze powiatowej nr 2384D pomiędzy miejscowościami Radomierzyce - Osiek Łużycki uniemożliwia komunikację pomiędzy dwoma miejscowościami.</t>
  </si>
  <si>
    <t xml:space="preserve">Odbudowa drogi nr 2384 pomiędzy miejscowościami Radomierzyce - Niedów </t>
  </si>
  <si>
    <t>2011 - 100000</t>
  </si>
  <si>
    <t>Odbuwa odcinka drogi powiatowej nr 2384d uszkodzonego na odcinku 80m (powstała wyrwa popowodziowa)</t>
  </si>
  <si>
    <t>Powstała wyrwa popowodziowa na drodze powiatowej nr 2384D pomiędzy miejscowościami Radomierzyce - Niedów uniemożliwia komunikację pomiędzy dwoma miejscowościami.</t>
  </si>
  <si>
    <t>Odbudowa dróg gminnych wewnętrznych na terenie wsi Radomierzyce o nawierzchni bitumicznej</t>
  </si>
  <si>
    <t>Naprawa nawierzchni bitumicznej dróg gminnych wewnętrznych na terenie wsi Radomierzyce o dł. 100 mb</t>
  </si>
  <si>
    <t>Drogi wewnętrzne najbardziej ucierpiały podczas powodzi z uwagi na ich stan przez powodzią. Niektóra wewnętrzne drogi zostały załkowicie zniszczone, a ich odbudowa i przywrócenie do stanu używalności jest dla gminy i mieszkańców bardzo ważna. Drogi wewnętrzne prowadzą do bardzo ważnych miejsc w miejscowości jak Pałac na wodzi, budynki komunlane, zabytkowy młyn.</t>
  </si>
  <si>
    <t>Odbudowa dróg gminnych wewnętrznych na terenie wsi Radomierzyce o nawirzchni szutrowej</t>
  </si>
  <si>
    <t>2011- 100000</t>
  </si>
  <si>
    <t>Naprawa nawierzchni szutrowej dróg gminnych wewnętrznych na terenie wsi Radomierzyce o dł. 300 mb</t>
  </si>
  <si>
    <t>Gmina Miejska Kamienna Góra
w. dolnośląskie</t>
  </si>
  <si>
    <t>Remont ul.Ściegiennego w Kamiennej Górze</t>
  </si>
  <si>
    <t>2010 r.
202 195,58</t>
  </si>
  <si>
    <t>odbudowa nawierzchni asfaltowej z podbudową i remontem uszkodzonych urządzeń kolektora deszczowego</t>
  </si>
  <si>
    <t xml:space="preserve">Obszar dotknięty skutkami ulewy - Gmina Miejska Kamienna Góra, teren miasta
- obszar zalany: 0,5 ha
- ilość osób dotkniętych zalaniem: 1000
Zniszczona droga jest dodatkowym powiązaniem komunikacyjnym pomiędzy centrum miasta oraz znajduje się w ciągu drogi krajowej nr  5 w kierunku granicy Państwa. Brak alternatywnego przejazdu, z powodu zniszczenia drogi ul. Ściegiennego, powoduje powstawanie zatorów w ruchu drogowym. </t>
  </si>
  <si>
    <t xml:space="preserve">Gmina i Miasto Lwówek Śląski </t>
  </si>
  <si>
    <t xml:space="preserve">Przebudowa wraz z odwodnieniem ulicy Polnej </t>
  </si>
  <si>
    <t xml:space="preserve">2010-66 000,00 </t>
  </si>
  <si>
    <t>Wykonanie odwodnienia , nowej podbudowy i nawierzchni wraz z chodnikami , likwidacja kolizji z innymi sieciami infrastruktutry technicznej . Długość drogi , 1480mb</t>
  </si>
  <si>
    <t>ulice o bardzo dużym spadku podłużnym  obsługującwe osiedle domków jednorodzinnych, zniszczone przez spływające z położonych powyżej terenów  pogórza.</t>
  </si>
  <si>
    <t>NIE _ przygotowanie dokumentacji czerwiec 2011</t>
  </si>
  <si>
    <t>2011-3 600 000,00</t>
  </si>
  <si>
    <t>Przebudowa wraz z odwodnieniem drogi Bielanka Skorzynice</t>
  </si>
  <si>
    <t>2010-50 000,00</t>
  </si>
  <si>
    <t>Wykonanie odwodnienia , nowej podbudowy i nawierzchni wraz z poboczami i , likwidacja kolizji z innymi sieciami infrastruktutry technicznej . Długość drogi , 3535 mbmb</t>
  </si>
  <si>
    <t>NIE _ przygotowanie dokumentacji czerwiec 2012</t>
  </si>
  <si>
    <t>2011-1 460 000,00</t>
  </si>
  <si>
    <t xml:space="preserve">droga łącząca dwie miejscowości i stanowiąca łącznik drogi powiatowej z wojewódzką </t>
  </si>
  <si>
    <t xml:space="preserve">Przebudowa wraz z odwodnieniem drogi w Skale </t>
  </si>
  <si>
    <t xml:space="preserve">droga obsługująca zlokalizowane na terenie miejscowości kopalnie piaskowca biegnąca wzdłuż zabudowanej części miejscowości  </t>
  </si>
  <si>
    <t>NIE _ przygotowanie dokumentacji czerwiec 2013</t>
  </si>
  <si>
    <t>2011-1 111 000,00</t>
  </si>
  <si>
    <t>Gmina Męcinka</t>
  </si>
  <si>
    <t xml:space="preserve">Odbudowa dróg gminnych w Słupie zlokalizowanych na dz. Nr 311, 318/86, 325/1, </t>
  </si>
  <si>
    <t>2010r.-100 000,00 2011r.-520 000,00</t>
  </si>
  <si>
    <t>Wykonanie nowej podbudowy, ułożenie nawierzchni asfaltowej, wykonanie odwodnienia</t>
  </si>
  <si>
    <t>Została wymyta nawierzchnia dróg o pow. 4025 m2,oraz zamulone rowy przydrożne na odcinku 1100 mb. Drogi są usytuowane wewnątrz wsi po których odbywa się wzmożony ruch mieszkańców, natomiast zmniejszenie przepustowości rowów stwarza zagrożenie ponownych podtopień.</t>
  </si>
  <si>
    <t xml:space="preserve">Odbudowa dróg gminnych w Sichowie zlokalizowanych na dz. Nr 293 295, 292/2, 294, </t>
  </si>
  <si>
    <t>2010r.-100 000,00   2011r.-100 000,00</t>
  </si>
  <si>
    <t xml:space="preserve">Wykonanie nowej podbudowy, ułożenie nawierzchni asfaltowej, </t>
  </si>
  <si>
    <t>Została wymyta nawierzchnia dróg o pow. 1467,5 m2. Drogi są usytuowane wewnątrz wsi po których odbywa się wzmożony ruch mieszkańców.</t>
  </si>
  <si>
    <t>2010r.-100 000,00 2011r.-300 000,00</t>
  </si>
  <si>
    <t>Została wymyta nawierzchnia dróg o pow. 3300 m2. Drogi są usytuowane wewnątrz wsi po których odbywa się wzmożony ruch mieszkańców.</t>
  </si>
  <si>
    <t>Odbudowa mostku na potoku Wilcza, dz. Nr 46/1</t>
  </si>
  <si>
    <t xml:space="preserve">2010r.-150 000,00 </t>
  </si>
  <si>
    <t>Odbudowa mostu żelbetowego wraz z przyczółkami</t>
  </si>
  <si>
    <t>Został zerwany mostek przez wezbrane wody potoku. W celu zapewnienia dojazdu tymczasowego do działek ustawiono łupiny kanałów ciepłowniczych.</t>
  </si>
  <si>
    <t>Wymiana urządzeń sterujących w przepompowni ścieków we wsi Piotrowice</t>
  </si>
  <si>
    <t xml:space="preserve">2010r.-35 000,00 </t>
  </si>
  <si>
    <t>Wymiana elektrycznych urządzeń sterujących pracą pompowni oraz części urządzeń zasilających.</t>
  </si>
  <si>
    <t xml:space="preserve">Konieczna wymiana urządzeń elektrycznych po zalaniu przez wody powodziowe aby zapewnić ciągłą i bezawaryjną pracę przepompowni ścieków komunalnych, pochodzących od kilku wsi. </t>
  </si>
  <si>
    <t>Remont pomieszczeń salki gimnastycznej małego budynku dla małych dzieci w Zespole Szkół w Męcince</t>
  </si>
  <si>
    <t>2010r.-10100,00</t>
  </si>
  <si>
    <t>Wymiana zamokniętych tynków i posadzek, malowanie pomieszczenia.</t>
  </si>
  <si>
    <t>Zalane zostało pomieszczenie małej salki gimnastycznej z powody przepełnienia kanalizacji deszczowej i wypłynięcie wód przez kratki. Z pomieszczenia należy usunąć zalane panele podłogowe oraz skuć zalane posadzki i tynki aby umożliwić osuszanie budynku.</t>
  </si>
  <si>
    <t>Miasto Szklarska Poręba</t>
  </si>
  <si>
    <t>Przebudowa ul. Turystycznej w Szklarskiej Prębie</t>
  </si>
  <si>
    <t>65.000,00</t>
  </si>
  <si>
    <t>Wykonanie kanalizacji deszczowej, przebudowy oświetlenia ulicznego i sieci energetycznej n.n., przebudowa nawierzchni jezdni i wykonanie nieistniejącego ciągu pieszego - budowa chodników.</t>
  </si>
  <si>
    <t>Jest to jedna z głównych ulic miasta o najwiekszym nasileniu ruchu, w tym komunikacji turystycznej do kolei linowych. Jej połozenie w ciagu zapewniajacym drozność ruchu w kompleksie wyciągów na Szrenicę powoduje konieczność utrzymania tej ulicy w w należytym stanie technicznym. Duży kąt nachylenia (połozenie na stoku wzgórza) powoduje ciągłe uszkodzenia ulicy w czasie intensywnych opadów deszczu i ciągłe jej remonty. Dlatego tez konieczna jest jej gruntowna modernicacja zapewniająca jej długoletnią trawłość. Wykonanie nieistniejącego ciągu pieszego spowoduje zwiększenie bezpieczeństwa uczestników ruchu.</t>
  </si>
  <si>
    <t>NIE. Dokumentacja w trakcie realizacji. Umowny termin wykonania dokumentacji projektowej: 31.08.2010r.</t>
  </si>
  <si>
    <t>Budowa ul. Stromej w Szklarskiej Porębie</t>
  </si>
  <si>
    <t>70.000,00</t>
  </si>
  <si>
    <t>Wykonanie kanalizacji deszczowej, oświetlenia ulicznego, przełożenie sieci telekomunikacyjnej, wykonanie utwardzonej nawierzchni jezdni i chodnika, wraz ze zmianą układu komunikacyjnego.</t>
  </si>
  <si>
    <t>Jest to ulica o nawierzchni gruntowej. Faktycznie spełnia rolę jedynej ulicy zapasowej( w razie wyłączenia z ruchu ul. 1 Maja) łaczącej  3 tysięczną dzelnice MARYSIN wraz z kompleksem wyciagów "Ski Arena Szrenica" z centrum miasta  przez potok Kamieniczyk. W obecnym stanie nie ma mozliwości przejazdu ta ulicą dla samochodów ciężarowych. Realizacja projektu wraz z projektowaną przebudową ul. Turystycznej  zapewni droznośc ruchu w mieście i odciążenie centurum turystycznego miasta (ul. 1 Maja), stanowiącego obecnie jedyny ciąg komunikacyjny w tej części miasta.</t>
  </si>
  <si>
    <t>NIE. Dokumentacja w trakcie realizacji. Planowany termin wykonania dokumentacji projektowej: 31.10.2010r.</t>
  </si>
  <si>
    <t xml:space="preserve">Regionalny Zarząd Gospodarki Wodnej  Oddział w Jeleniej Górze </t>
  </si>
  <si>
    <t>Odbudowa uszkodzonego muru oporowego na rzece Kamienna</t>
  </si>
  <si>
    <t xml:space="preserve"> • Wykonanie ostrogi przeciwerozyjnej konstrukcji żelbetowej kotwionej z fundamentem
istniejącego muru regulacyjnego o długości 7mb w ilości 3 sztuk,
• Wykonanie opaski przeciwerozyjnej szerokości 2m na odcinku 10mb wraz z robotami
towarzyszącymi,
• Stabilizacja dna narzutem kamiennym w obrębie wykonanych ostróg
przeciwerozyjnych na odcinku 12m szerokości 5m i grubości 0,8m</t>
  </si>
  <si>
    <t>Odbudowa wymienionych umocnień jest konieczna gdyż obecny stan zagraża stabilności muru oporowego i przyległego terenu natórym posadowiony jest budynek wielorodzinny, który przy dalszej destabilizacji i podmywaniu muru oprowego grozi zawalaniem.</t>
  </si>
  <si>
    <t xml:space="preserve">Odbudowa umocnień brzegowych potoku Kamieńczyk </t>
  </si>
  <si>
    <t>Gmina Nowogrodziec</t>
  </si>
  <si>
    <t>Odbudowa  infrastruktury drogowej uszkodzonej w wyniku powodzi w sierpniu 2010 r.  w Gminie Nowogrodziec</t>
  </si>
  <si>
    <t>50 000- 2010; 450 000,00 - 2011</t>
  </si>
  <si>
    <t xml:space="preserve">Planowane zadanie obejmuje: 
1. Odbudowę i przebudowa drogi gminnej nr 710 w Gierałtowie.
2. Przebudowę drogi gminnej nr 577 dr , 579 dr, 628                                    w Milikowie. 
3. Modernizację rowów odwadniających i przepustów drogowych w Milikowie i Gościszowie.
4. Modernizację przepustów drogowych w drodze dojazdowej do boiska przy ul. Łużyckiej w Nowogrodźcu.
</t>
  </si>
  <si>
    <t xml:space="preserve">W wyniku powodzi zniszczeniu uległo wiele  elementów infrstruktury drogowej. Zaniechanie prac mających na celu sukcesywne odprowadzanie wody przez rowy odwadniające i przepusty wodne będzie skutkowało ponownymi podtopiniami, zniszczeniami mienia komunalnego i prywatnego. Liczba mieszkańców korzystających z uszkodzonej w wyniku powodzi infrastruktury drogowej: ok. 2500 osób </t>
  </si>
  <si>
    <t>NIE - 31-10-2010</t>
  </si>
  <si>
    <t>50 000- 2010; 300 000- 2011</t>
  </si>
  <si>
    <t>Planowanie zadanie obejmuje: 1. Likwidację zatopinego boiska do siatkówki przy cieku Gościszowski Potok. 2. Przebudowa płyty boiska wielofunkcyjnego wraz z bieżnią i infrastrukturą towarzyszącą. 3. Zakup elementów wyposażenia boiska wielofunkcyjnego</t>
  </si>
  <si>
    <t xml:space="preserve">ilość zniszczonych budynków prywatnych: 16         ilość zniszczonych obiektów infrastruktury: brak danych;                                                         liczba dzieci uczęszczających do SP w Gościszowie: 230                                  </t>
  </si>
  <si>
    <t>NIE - 30-11-2010</t>
  </si>
  <si>
    <t>Odbudowa i przebudowa boiska przy ul. Łużyckiej w Nowogrodźcu</t>
  </si>
  <si>
    <t>30 000- 2010</t>
  </si>
  <si>
    <t xml:space="preserve">Planowane zadanie obejmuje: 
1. Przebudowę płyty boiska. 2. Odpompowanie wody z nawierzchni boiska. </t>
  </si>
  <si>
    <t>Boisko ogólnodostępne , ilość osób korzystających: ok. 1500 osób w ciągu mieciąca</t>
  </si>
  <si>
    <t xml:space="preserve">Likwidacja szkód i strat na terenie Miasta Nowogrodziec powstalych w wyniku powodzi w sierpniu 2010 r. </t>
  </si>
  <si>
    <t>35 000- 2010</t>
  </si>
  <si>
    <t xml:space="preserve">Planowane zadanie obejmuje: 1. Odbudowa muru oporowego przy ul. Ogrodowej w Nowogrodźcu. 2. Odbudowa ogrodzenia targowiska miejskiego w Nowogrodźcu. </t>
  </si>
  <si>
    <t xml:space="preserve">Intensywne opadów atmosferycznych spowodowały osunięcie się skarpy. Powyższe skutkowało zawaleniem się muru oporowego oraz zniszczeniem ogrodzenia targowiska miejskiego w Nowogrodźcu. </t>
  </si>
  <si>
    <t>Gmina Olszyna</t>
  </si>
  <si>
    <t>Porządkowanie gospodarki wodno - kanalizacyjnej w Gminie Olszyna - etap końcowy</t>
  </si>
  <si>
    <t>A - Priorytet 4,                    Działanie 4.2</t>
  </si>
  <si>
    <t>2011/2012</t>
  </si>
  <si>
    <t>Grupą docelową odbiorców projektu są osoby zamieszkujące w miejscowości Olszyna, którzy do tej pory nie byli użytkownkami ogólnospławnej sieci kanalizacji sanitarnej, wczęśniej wybudowanej dla części obszaru zajmowanego przez miasto Olszyna. Realizacja projektu pozytywnie wpłynie na poziom życia wszystkich mieszkańców Olszyny poprzez zmniejszenie zanieczyszczenia środowiska naturalnego. Podczas powodzi zalane  zostały bezodpływowe zbiorniki ścieków co stanowiło zasadnicze  zagrożenie dla  środowiska. Budowa kanalizacji wyeliminuje to zagrożenie.</t>
  </si>
  <si>
    <t>Budowa sieci wodociągowej w miejscowości Nowa Świdnica</t>
  </si>
  <si>
    <t>A - Priorytet 4,                 Działanie 4.2</t>
  </si>
  <si>
    <t>1. Sieć wodociągowa PVC d90-160 - 2682,5 mb; 2. Przyłącza wodociągowe PE d32 - 105 mb; 3. Odtworzenie nawierzchni dróg gruntowych - 30 m2.</t>
  </si>
  <si>
    <t>Realizacja inwestycji ma na celu kompleksowe zaopatrzenie w wodę miejscowości Nowa Świdnica na terenie Gminy Olszyna, pozbawionej jak dotąd sieci wodociągowej. Projekt zakłada wybudowanie 2682,5 mb sieci wodociągowej pozwalającej na zaopatrzenie w wodę 142 mieszkańców w/w miejscowości.  Studnie z których dotychczas korzystali mieszkańcy - ulegały podczas powodzi poważnemu zanieczyszczeniu przez wody spływające z pól - jednoczesnie pozbawiając mieszkańców wody pitnej. Dzięki nowoczesnej sieci wodociągowej mieszkańcy będą mięli nieprzerwany dostęp do odpowiedniej ilości i jakości wody pitnej.</t>
  </si>
  <si>
    <t>Gmina Miejska Piechowice</t>
  </si>
  <si>
    <t xml:space="preserve">Odbudowa i modernizacja ul. Kolonijnej - częściowe odtworzenie konstrukcji drogi, wykonanie nowej nawierzchni wraz z poboczami i systemem odwodnienia. </t>
  </si>
  <si>
    <t>2010-0,5 mln 2011-0,5 mln</t>
  </si>
  <si>
    <t xml:space="preserve">Odbudowa i modernizacja ul. Kolonijnej (na długości około 830m)- częściowe odtworzenie konstrukcji drogi, wykonanie nowej nawierzchni wraz z poboczami i systemem odwodnienia. </t>
  </si>
  <si>
    <t>Ulica Kolonijna z uwagi na ukształtowanie terenu stanowi jedyny dojazd do kilku nieruchomości osiedla Michałowice (zamieszkałych przez około 60 osób) oraz do trzech ośrodków wypoczynkowych.</t>
  </si>
  <si>
    <t>NIE - X 2010</t>
  </si>
  <si>
    <t xml:space="preserve">Odbudowa i modernizacja ul. Złoty Widok - częściowe odtworzenie konstrukcji drogi, wykonanie nowej nawierzchni wraz z poboczami i systemem odwodnienia. </t>
  </si>
  <si>
    <t>2010-0,1 mln 2011-0,1 mln</t>
  </si>
  <si>
    <t xml:space="preserve">Odbudowa i modernizacja ul. Złoty Widok (na długości około 150m)- częściowe odtworzenie konstrukcji drogi, wykonanie nowej nawierzchni wraz z poboczami i systemem odwodnienia. </t>
  </si>
  <si>
    <t>Ulica Złoty Widok stanowi jedyny dojazd do dwóch budynków mieszkalnych - brak alternatywnego dojazdu.</t>
  </si>
  <si>
    <t xml:space="preserve">Odbudowa i modernizacja ul. Stromej - częściowe odtworzenie konstrukcji drogi, wykonanie nowej nawierzchni wraz z poboczami i systemem odwodnienia. </t>
  </si>
  <si>
    <t>2010-0,2 mln 2011-0,3 mln</t>
  </si>
  <si>
    <t>Odbudowa i modernizacja ul. Stromej (na długości około 250m)- częściowe odtworzenie konstrukcji drogi, wykonanie nowej nawierzchni wraz z poboczami i systemem odwodnienia, odbudowa i modernizacja konstrukcji mostu</t>
  </si>
  <si>
    <t>Ulica Stroma stanowi jedyny dojazd do czterech budynków mieszkalnych - brak alternatywnego dojazdu.</t>
  </si>
  <si>
    <t xml:space="preserve">Odbudowa i modernizacja konstrukcji fragmentu drogi ul. Nadrzecznej na długości 50 m - mur oporowy od strony rzeki Kamienna </t>
  </si>
  <si>
    <t xml:space="preserve">2010-0,2 mln </t>
  </si>
  <si>
    <t xml:space="preserve">Odbudowa i modernizacja konstrukcji fragmentu drogi ul. Nadrzecznej na długości około 50 m - mur oporowy od strony rzeki Kamienna </t>
  </si>
  <si>
    <t>Brak realizacji inwestycji może spowodować wystąpienie katastrofy budowlanej polegającej na obsunięciu się dalszych fragmentów muru oraz obsunięciu się konstrukcji drogi do rzeki Kamiennej.</t>
  </si>
  <si>
    <t xml:space="preserve">Odbudowa i modernizacja sieci deszczowej w ul. Orzeszkowej </t>
  </si>
  <si>
    <t>2010-0,1 mln 2011-0,11mln</t>
  </si>
  <si>
    <t>Brak realizacji odbudowy sieci deszczowej spowoduje zagrożenie zalaniem obiektów Publicznego Gimnazjum im Jana Pawła II przy ul. Tysiąclecia 28 (liczba uczniów około 200). Zagrożonych zalaniem jest także 7 budynków mieszkalnych położonych w pobliżu szkoły.</t>
  </si>
  <si>
    <t>NIE - XI 2010</t>
  </si>
  <si>
    <t>Modernizacja infrastruktury wodnej - przebudowa powierzchniowego ujęcia wody pitnej  na głębinowe ujęcie wody pitnej dla miasta Piechowice</t>
  </si>
  <si>
    <t>2010-0,1 mln 2011- 6 mln 2012- 2,4 mln</t>
  </si>
  <si>
    <t>Realizacja inwestycji jest niezbędna z uwagi na wielokrotne niszczenie powierzchniowego ujęcia wody na potoku Kamienna Mała z którego zaopatrywane jest w wodę pitną miasto Piechowice (około 6 tys. odbiorców). Lokalizacja powierzchniowego ujęcia wody w sytuacjach wezbrań powodziowych uniemożliwia jego ochronę przed zniszczeniem z jednoczesnym wykluczeniem możliwości uzdatnienia wody.</t>
  </si>
  <si>
    <t>NIE - II 2011</t>
  </si>
  <si>
    <t>Odbudowa, regulacja i utrzymanie cieku wodnego Młynówka na odcinku od ul. Nadrzecznej do ul. Świerczewskiego</t>
  </si>
  <si>
    <t>2010-0,5 mln 2011-2 mln</t>
  </si>
  <si>
    <t>Odbudowa, regulacja i utrzymanie cieku wodnego Młynówka na odcinku od ul. Nadrzecznej do ul. Świerczewskiego (około 3 km)</t>
  </si>
  <si>
    <t xml:space="preserve">Cieg wodny przepływający przez centrum miasta Piechowice (ulice: Nadrzeczna, Słowackiego, Boczna, Chrobrego, Rycerska, Żymierskiego, Słowackiego) zasilany przez potoki Piekielnik i Cichym Potokiem oraz rowami odwadniającymi góry Grzybowiec,  z uwagi na znaczne zamulenie rumoszem skalnym, zniszczeniem światła przepustów i mostu, powoduje zalewanie nieruchomości położonych wzdłuż jego biegu, w tym także budynków i infrastruktury sportowej Zespołu Szkół Technicznych i Licealnych przy ul. Świerczewskiego 21 (liczba uczniów - około 80) </t>
  </si>
  <si>
    <t>Odbudowa, regulacja i utrzymanie cieku wodnego Piastówka</t>
  </si>
  <si>
    <t>2010 -0,5 mln 2011 - 2 mln 2012 -0,5 mln</t>
  </si>
  <si>
    <t xml:space="preserve">Zniszczona zabudowa regulacyjna górnego odcinka potoku Piastówka (nie będącego w zarządzie Rejonowego Zarządu Gospodarki Wodnej we Wrocławiu) stanowi poważne zagrożenie zniszczenia budynków posadowionych bezpośrednio na murach zabudowy potoku Piastówka oraz zalania budynków położonych w sąsiedztwie. Zagrożone zalaniem jest także całe osiedle Piastów położone w dalszym biegu tego potoku. </t>
  </si>
  <si>
    <t>Budowa wału przeciwpowodziowego rzeki Kamienna wzdłuż ul. Tysiąclecia</t>
  </si>
  <si>
    <t xml:space="preserve">2010-1,5 mln </t>
  </si>
  <si>
    <t xml:space="preserve">Realizacja inwestycji jest niezbędna dla ochrony zabudowanych terenów miasta (około 45 budynków) w tym także zabudowań Publicznego Gimnazjum im. Jana Pawła II (wraz z infrastrukturą sportową) położonych przy ul. Tysiąclecia 28 (około 200 uczniów). </t>
  </si>
  <si>
    <t>Odbudowa i modernizacja zespołu boisk sportowych przy ul. Świerczewskiego</t>
  </si>
  <si>
    <t>2010-0 mln 2011-1,5 mln</t>
  </si>
  <si>
    <t>Zniszczona infrastruktura sportowa pozbawiła możliwości korzystania z zajęć sportowych dla około 80 uczniów uczęszczających do Zespołu Szkół Technicznych i Licealnych  przy ul. Świerczewskiego 21.</t>
  </si>
  <si>
    <t>NIE - XII 2010</t>
  </si>
  <si>
    <t>Remont budynku Urzędu Miasta Piechowice - MOPS</t>
  </si>
  <si>
    <t>2011-0,5 mln</t>
  </si>
  <si>
    <t>Remont budynku Urzędu Miasta Piechowice - MOPS. Pęknięcie konstrukcji budynku na skutek podmycia ściany podłużnej budynku od strony rzeki Kamienna. Zakres remontu znany będzie po opinii biegłego</t>
  </si>
  <si>
    <t>Budynek Urzędu Miasta Piechowice w którym mieści się Miejski Ośrodek Pomocy Społecznej, Posterunek Policji, pomieszczenia gospodarcze Gminnego Zespołu Zarządzania Kryzysowego, dwa miesca garażowe dla pojazdów służbowych UM. Naruszona konstrukcja budynku stwarza zagrożenie konieczności ewakuacji pracowników MOPS (6 osób), policji (1 osoba) oraz sprzętu ratowniczego i gospodarczego.</t>
  </si>
  <si>
    <t>NIE - III 2011</t>
  </si>
  <si>
    <t>GMINA PIEŃSK</t>
  </si>
  <si>
    <t>ODBUDOWA USZKODZONYCH ELEMENTÓW KŁADKI ROWEROWO-PIESZEJ, PRZYCZÓŁKA I PRZEPUSTU W DRODZE</t>
  </si>
  <si>
    <t xml:space="preserve">REMONT ZNISZCZONEGO PRZYCZÓLKA, ODBUDOWA PRZEPUSTU I NAPRAWA DROGI, </t>
  </si>
  <si>
    <t>KŁADKA PIESZO-ROWEROWA POWSTAŁA W 2006 ROKU, ŁĄCZY PIEŃSK (POLSKA) Z DESCHKA (NIEMCY). STANOWI WAŻNY ELEMENT KOMUNIKACYJNY DLA MIESZKAŃCÓW GMINY PIEŃSK I NEISSEAUE.</t>
  </si>
  <si>
    <t>WYLICZENIA NA PODSTAWIE KOSZTORYSU INWESTORSKIEGO</t>
  </si>
  <si>
    <t>Programu Inicjatywy Wspólnotowej INTERREG III A</t>
  </si>
  <si>
    <t xml:space="preserve">Okres realizacji projektu: 01/10/2004 – 14/11/2006 r. </t>
  </si>
  <si>
    <t>ZAKUP POMP, REMONT BUDYNKU, KOSZTY PALIWA I PRACOWNIKÓW BIORĄCYCH UDZIAŁ W AKCJI POWODZIOWEJ</t>
  </si>
  <si>
    <t>DO OCZYSZCZALNI ŚCIEKÓW W PIEŃSKU PODŁĄCZONE JEST MIASTO PIEŃSK ORAZ 3 JEGO SOŁECTWA: ŻARKI ŚREDNIE, ŻARKA NAD NYSĄ ORAZ LASÓW. OCZYSZCZALNIA ŚCIEKÓW MA CHARAKTER TRANSGRANICZNY, OCZYSZCZA ŚCIEKI SĄSIEDNIEJ GMINY NEISSEAUE.</t>
  </si>
  <si>
    <t>WYLICZENIA NA PODSTAWIE KOSZTORYSU INWESTORSKIEGO ORAZ ZAPYTAŃ OFERTOWYCH</t>
  </si>
  <si>
    <t>Program Współpracy Przygranicznej PHARE</t>
  </si>
  <si>
    <t>Okres realizacji projektu:                    1993 - 1995 r.</t>
  </si>
  <si>
    <t>Odbudowa mostu w drodze gminnej nr 263 obręb Włosień</t>
  </si>
  <si>
    <t>85.000</t>
  </si>
  <si>
    <t>Odbudowa mostu</t>
  </si>
  <si>
    <t>Jedyny dojazd do posesji dla  3 rodzin</t>
  </si>
  <si>
    <t>Gm. Platerówka</t>
  </si>
  <si>
    <t>Odbudowa mostu w drodze gminnej nr 449 obręb Platerówka</t>
  </si>
  <si>
    <t>70.000</t>
  </si>
  <si>
    <t>Bardzo utrudniony wyjazd i wjazd  dla  10 rodzin oraz brak przejazdu maszynami rolniczymi co znacznie utrudnia dojazd i zjazd  rolnikom z pól.</t>
  </si>
  <si>
    <t>Gmina Warta Bolesławiecka</t>
  </si>
  <si>
    <t>droga asfaltowa dł.550mb</t>
  </si>
  <si>
    <t>rok 2011  w tym w roku 2010    10.000,00</t>
  </si>
  <si>
    <t>uzupełnienie ubytków,odtworzenie poboczy ,położenie nowej nawierzchni drogi</t>
  </si>
  <si>
    <t>Zalana powierzchnia w ha 7,6 , liczba rodzin poszkodowanych 12, liczba zalanych miejscowości 3, liczba mieszkańców zalanych terenów 50</t>
  </si>
  <si>
    <t>nie</t>
  </si>
  <si>
    <t>droga asfaltowa dł.500 mb</t>
  </si>
  <si>
    <t>przepust 5mb</t>
  </si>
  <si>
    <t xml:space="preserve">przebudowa zniszczonego przepustu na nowy </t>
  </si>
  <si>
    <t>Most</t>
  </si>
  <si>
    <t>rok 2011  w tym w roku 2010    20.000,00</t>
  </si>
  <si>
    <t>odbudowa przyczółków oraz wzmocnienie skarp wzmacniających przyczułki i odbudowa najazdów na most</t>
  </si>
  <si>
    <t>Rów melioracyjny</t>
  </si>
  <si>
    <t>Usunięcie zamulenia na całej długości i szerokości oraz odbudowa skarp</t>
  </si>
  <si>
    <t>Budynek szkoły Iwiny</t>
  </si>
  <si>
    <t>rok 2011</t>
  </si>
  <si>
    <t>Usunięcie uszkodzonego tynku,gruntowanie elewacji oraz malowanie</t>
  </si>
  <si>
    <t>liczba uczęszczająch dzieci do szkoły wynosi 330</t>
  </si>
  <si>
    <t>Usunięcie uszkodzonych posadzek,zbicie wilgotnych tynków,wykonanie nowych tynków,wykonanie izolacji posadzek,wylanie nowych posadzek,pokrycie ich płytkami terakotowymi,malowanie korytarzy</t>
  </si>
  <si>
    <t>Kanalizacja</t>
  </si>
  <si>
    <t>2010r cała kwota</t>
  </si>
  <si>
    <t>czyszczenie kanalizacji ściekowej</t>
  </si>
  <si>
    <t>Gmina Stare Bogaczowice</t>
  </si>
  <si>
    <t>Odbudowa drogi gminnej dz. nr 215 w Starych Bogaczowicach</t>
  </si>
  <si>
    <t>odbudowa nawierzchni i pobocza drogi</t>
  </si>
  <si>
    <t>zniszczenie nawierzchni drogi na dł.200m</t>
  </si>
  <si>
    <t>Odbudowa drogi gminnej dz. nr 787 w Starych Bogaczowicach</t>
  </si>
  <si>
    <t>zniszczenie nawierzchni drogi na dł.170m</t>
  </si>
  <si>
    <t>Odbudowa drogi gminnej dz. nr 833cz w Starych Bogaczowicach</t>
  </si>
  <si>
    <t>zniszczenie nawierzchni drogi na dł.300m</t>
  </si>
  <si>
    <t>Odbudowa drogi gminnej dz. nr 441 w Chwaliszowie</t>
  </si>
  <si>
    <t>zniszczenie nawierzchni drogi na dł.430m</t>
  </si>
  <si>
    <t>Odbudowa drogi gminnej dz. nr 16 w Strudze</t>
  </si>
  <si>
    <t>Odbudowa drogi gminnej dz. nr 22/1 w Lubominie</t>
  </si>
  <si>
    <t>zniszczenie nawierzchni drogi na dł.250m</t>
  </si>
  <si>
    <t>Odbudowa drogi gminnej dz. nr 253 w Cieszowie</t>
  </si>
  <si>
    <t>zniszczenie nawierzchni drogi na dł.150m</t>
  </si>
  <si>
    <t>Odbudowa drogi gminnej dz. nr 198/2 w Strudze</t>
  </si>
  <si>
    <t>Odbudowa drogi gminnej dz. nr 4552 wGostkowie</t>
  </si>
  <si>
    <t>Gmina Sulików</t>
  </si>
  <si>
    <t>Uporządkowanie gospodarki wodno-ściekowej gmin leżących w zlewni rzeki Czerwona Woda - budowa wodociągu dla miejscowości Stary Zawidów, Wielichów, Skrzydlice</t>
  </si>
  <si>
    <t>Budowa sieci wodociągowej wraz z przyłączami w miejscowości Stary Zawidów, Wielichów i Skrzydlice</t>
  </si>
  <si>
    <t xml:space="preserve">Wsie Stary Zawidów oraz Skrzydlice zaopatrywane są w wodę z sieci wodociągowej miasta Zawidów. Rurociągi w tych miejscowościach są w bardzo złym stanie technicznym. W trakcie eksploatacji sieci wodociągowej występują liczne awarie oraz okresowo występują niskie ciśnienia wody szczególnie we wsi Stary Zawidów. Mieszkańcy tych wsi posiadają większości przypadków własne wodociągi zagrodowe najczęściej bazujące na płytkich studniach kopanych. W wyniku powodzi, która wystapiła dnia 7 sierpnia 2010r. doszło do zanieczyszczenia bakteryjnego i chemicznego wody w studniach kopanych groźnego dla zdrowia i życia człowieka. Woda nie nadawała się do spożycia. Zaszła konieczność oczyszczenia i odkażania studni kopanych. Do dezynfekcji wody pitnej w studniach został użyty środek dezynfekcyjny o nazwie Chloramin T. </t>
  </si>
  <si>
    <t>tak</t>
  </si>
  <si>
    <t xml:space="preserve">W wyniku realizacji inwestycji pn. „Uporządkowanie gospodarki wodno – ściekowej gmin leżących w zlewni rzeki Czerwona Woda – budowa wodociągu dla miejscowości Stary Zawidów, Wielichów i Skrzydlice”, poprawią się warunki sanitarno-higieniczne i jakość życia mieszkańców w/w miejscowości. Obniży się zachorowalność na choroby „brudnych rąk” oraz wyzwoli to konieczność rozbudowy systemu odprowadzania ścieków, co w istocie przełoży się w przyszłości na ochronę degradacji wód powierzchniowych i podziemnych. Dzięki wybudowaniu sieci wodociągowej około 700 osób uzyska możliwość korzystania z sieci wodociągowej zaopatrującej w  wodę o lepszej jakości, spełniającą wszelkie wymogi. </t>
  </si>
  <si>
    <t>Kompleksowa odbudowa drogi powiatowej nr 2378 D oraz drogi gminnej nr 109797 D</t>
  </si>
  <si>
    <t>Odbudowa drogi powiatowej nr 2378 D oraz drogi gminnej nr 109797 D wraz z infrastukturą mostową</t>
  </si>
  <si>
    <t>W wyniku szkód powstałych na skutek powodzi, która wystąpiła dnia 7 sierpnia 2010r. zostały zniszczone dwa główne ciągi komunikacyjne, droga powiatowa oraz droga gminna. Obie drogi położone są równolegle względem siebie i biegną przez wsie  Bierna, Radzimów Górny oraz Radzimów Dolny. Największe zniszczenia na drodze powiatowej występują w miejscowości Bierna na długości około 350 mb. W wyniku powodzi silny nurt rzeki zerwał asfaltową nawierzchnię drogi pozostawiając jedynie fragmenty podbudowy. Rozmiar zniszczeń drogi gminnej jest o wiele większy. Na odcinku około 100 mb. w miejscowości Radzimów Górny droga została wymyta wraz z podbudową na głębokośc około 6 metrów. Obecnie na tym odcinku w miejscu drogi znajduje się koryto rzeki. Ponadto na odcinku około 30 mb. została zerwana asfaltowa nawierzchnia drogi. Zadanie obejmować będzie również odbudowę inżynierskich obiektów mostowych. Ze względu na olbrzymi rozmiar zniszczeń i strategiczne znaczenie komunikacyjne powyższych dróg dla mieszkańców miejscowości Miedzina, Bierna oraz Radzimów Górny i Dolny istnieje pilna potrzeba odbudowy tych dróg.</t>
  </si>
  <si>
    <t>nie (II kwartał 2011r.)</t>
  </si>
  <si>
    <t>Gmina Miejska Świeradów-Zdrój</t>
  </si>
  <si>
    <t xml:space="preserve">Poprawa infrastruktury drogowej mającej na celu ułatwienie dostępności do infrastruktury turystycznej w Świeradowie-Zdroju </t>
  </si>
  <si>
    <t>400.000,00 zł     (2010)</t>
  </si>
  <si>
    <t xml:space="preserve">Wykonanie wymytej warstwy stabilizacyjnej stanowiącej warstwę konstrukcją remontowanych dróg - śr. grubości warstwy 15 cm – beton B 15, pow. ok. 8000 mkw.  </t>
  </si>
  <si>
    <t xml:space="preserve">Nawodnione wykopy uniemożliwiają wykonanie warstw konstrukcyjnych drogi spełniających wymogi określone w przyjętych założeniach projektowych. Wymagane jest wykonanie cementowej warstwy stabilizacyjnej. Pilne wykonanie zadania wynika z konieczności dotrzymania terminów ustalonych w umowie dotacyjnej z IZ. Ponadto niewykonanie zadania w terminie spowoduje paraliż komunikacyjny miasta. Ma to szczególne znaczenie w okresie zimowym w którym przejezdność dróg ma podstawowe znaczenie dla funkcjonowania Świeradowa-Zdroju – miejscowości o funkcji turystyczno-uzdrowiskowej </t>
  </si>
  <si>
    <t>RPO WD na lata 2007-2013     Priorytet 3.1.</t>
  </si>
  <si>
    <t>IV kw. 2008- IV kw. 2011</t>
  </si>
  <si>
    <t>600.000,00 zł     (2010)</t>
  </si>
  <si>
    <t>Wymiana uszkodzonego kolektora deszczowego na odcinku 250 mb</t>
  </si>
  <si>
    <t>Kolektor deszczowy Ø 800  na odcinku który uległ uszkodzeniu od ul. Zdrojowej do ul. Wyszyńskiego ma kluczowe znaczenie dla odwodnienia centrum uzdrowiska Świeradów-Zdrój.</t>
  </si>
  <si>
    <t>Odbudowa kolektora deszczowego w ul. Górskiej</t>
  </si>
  <si>
    <t>150.000,00 zł     (2010)</t>
  </si>
  <si>
    <t>Wymiana uszkodzonego kolektora deszczowego na odcinku 120 mb</t>
  </si>
  <si>
    <t>Kolektor deszczowy Ø 800  na odcinku który uległ uszkodzeniu  ma kluczowe znaczenie dla odwodnienia drogi dojazdowej do ujęcia wody pitnej “Wrzos”</t>
  </si>
  <si>
    <t>Odbudowa mostu w ciągu ul. Wczasowej</t>
  </si>
  <si>
    <t>400.000,00 zl       (2010)</t>
  </si>
  <si>
    <t>Rozbiórka istniejącego mostu, wykonanie nowych przyczółków, dźwigarów oraz płyty nośnej</t>
  </si>
  <si>
    <t>Obecny stan techniczny mostu, po uszkodzeniach powodziowych, kwalifikuje go do wyłączenia z użytkowania. Położony w centrum uzdrowiska posiada kluczowe znaczenie dla układu komunikacyjnego miasta. Znajduje się w ciągu drogi dojazdowej do hoteli, pensjonatów oraz dolnej stacji Kolei Gondolowej.</t>
  </si>
  <si>
    <t>Odbudowa drogi gminnej stanowiącej ul. Piłsudskiego wraz z kolektorem deszczowym</t>
  </si>
  <si>
    <t>600.000,00 zł         (2011)</t>
  </si>
  <si>
    <t xml:space="preserve">Rozbiórka istniejącej nawierzchni drogi, wymiana kolektora deszczowego, wykonanie warstw konstrukcyjnych pod nawierzchnię drogi oraz chodników, ułożenie nowych krawężników oraz obrzeży, ułożenie nowego dywanu z bitumenu </t>
  </si>
  <si>
    <t>Uszkodzony w czasie powodzi kolektor deszczowy spowodował uszkodzenie konstrukcji drogi, stanowiącej jeden z głównych dojazdów do centrum uzdrowiska. Jest łącznikiem komunikacyjnym stanowiącym dojazd do drogi wojewódzkiej nr 404</t>
  </si>
  <si>
    <t>Odbudowa drogi gminnej stanowiącej ul. Górzystą</t>
  </si>
  <si>
    <t>470.000,00 zł         (2011)</t>
  </si>
  <si>
    <t>Korytowanie drogi, wykonanie warstw konstrukcyjnych drogi, ułożenie krawężników oraz nowego dywanu asfaltowego</t>
  </si>
  <si>
    <t>Uszkodzenie podbudowy, nawierzchni drogi. W  70% wypłukana warstwa jezdna wykonana w technologii podwójnego powierzchniowego utrwalenia asfaltem upłynnionym. Jedyna drog dojazdowa do kilkunastu posesji, w szczeólności narażona na działanie wód opadowych, ze względu na swoje położenie na zboczu górskim. Jej  obecny stan techniczny utrudnia zabezpieczenie przeciwpożarowe tego regionu miasta.</t>
  </si>
  <si>
    <t>Odbudowa urządzeń hydrologicznych na potokach Santa Maria i Mirotka</t>
  </si>
  <si>
    <t>1.190.000,00 zł         (2011)</t>
  </si>
  <si>
    <t>Odbudowa uszkodzonych murów oporowych linii brzegowych, progów regulacyjnych oraz dna potoków</t>
  </si>
  <si>
    <t>Zwiększone zagrożenie powodziowe nieruchomości przyległych do potoku oraz groźba ich dalszej degradacji, skutkująca wyższymi kosztami ich naprawy</t>
  </si>
  <si>
    <t>Gmina Świerzawa</t>
  </si>
  <si>
    <t xml:space="preserve">Odbudowa dróg gminnych, w tym ul. Polna w Lubiechowej </t>
  </si>
  <si>
    <t>1,65 km + 1,5 km = 3,15 km- odbudowa nawierzchni, wzmocnienie podbudowy, odbudowa przepustów i mostków</t>
  </si>
  <si>
    <t>NIE - czerwiec 2011</t>
  </si>
  <si>
    <t>Odbudowa zabezpieczeń w budynku SP w Sokołowcu</t>
  </si>
  <si>
    <t>Odbudowa murów ochronnych zabezpieczających otwory okienne, drzwiowe i teren szkoły przed zalaniem, odbudowa skrzynek instalacji elektrycznej</t>
  </si>
  <si>
    <t>NIE - LISTOPAD 2010</t>
  </si>
  <si>
    <t xml:space="preserve">Odbudowa zniszczonych pomieszczeń piwnicznych i parterowych  z salami świetlicy szkolnej przedszkolnymi, </t>
  </si>
  <si>
    <t>Odbudowa zniszconej konstrukcji budynku, naprawa instalacji i ścian działowych, odtworzenie posadzek itp. zakup instalacji c.o.</t>
  </si>
  <si>
    <t>Szkoła Podstawowa w Sokołowcu - 140 uczniów, w tym 23 przedszkolaków.Zniszczone pomieszczenia uniemożliwiają korzystanie z nich przez uczniów. Zniszcone instalacje grożą porażeniem, Należy wzmocnić konstrukcję oraz doprowadzić do stanu pierwotnego posadzki</t>
  </si>
  <si>
    <t>Odbudowa gminnych cieków wodnych</t>
  </si>
  <si>
    <t>1,1 km, odkopanie zniszczonych cieków, umocnienie brzegów, odbudowa murów wzmacniających na styku z drogami publicznymi</t>
  </si>
  <si>
    <t xml:space="preserve">Zniszczone cieki powodować będą dalsze zniszczenia pól uprawnych i infrastruktury drogowej. Gmina jest typową gminą rolniczą o wysokiej (najwyższej w woj. dolnośląskim stopie bezrobocia. Inwestycje zapobiegną niszczeniu </t>
  </si>
  <si>
    <t>NIE - CZERWIEC 2011</t>
  </si>
  <si>
    <t>Gmina Wleń</t>
  </si>
  <si>
    <t>Odbudowa mostu wciągu drogi gminnej nr ewidencyjny - 718 w miejscowości Marczów , Gmina Wleń</t>
  </si>
  <si>
    <t>2010 - 50.000 2011 - 200.000</t>
  </si>
  <si>
    <t>Odbudowa zniszczonych przyczółków, częściowa odbudowa sklepienia mostu lub wykonanie nowej płyty jezdnej, wykonanie narzutu kamiennego w dnie koryta strumyka, uzupełnienie i umocnienie skarp. Uzupełnienie nawierzchni jezdnej.</t>
  </si>
  <si>
    <t>Miasto i Gmina Wleń w dniach 7-8.08.2010 r. została dotknieta skutkami powodzi: zostało zalanych 25 budynków mieszkalnych, zniszczeniu uległy 2 mosty, 6 km dróg. Zalaniu uległo ok. 700 ha upraw rolnych (zboża). Odbudowa mostu jest niezbędna ponieważ stanowi dojazd do gruntów rolnych oraz jest połaczeniem z inną miejscowością.</t>
  </si>
  <si>
    <t>NIE. Czas przygotowania dokumentacji ok. 1,5 miesiąca</t>
  </si>
  <si>
    <t>GMINA MIEJSKA ZAWIDÓW</t>
  </si>
  <si>
    <t>"Odbudowa mostu na ul. Ostróżno"</t>
  </si>
  <si>
    <t>2010 - 260 000,00</t>
  </si>
  <si>
    <t>rozbiórka zawalonego mostu, wywóz gruzu, wykonanie nowych przyczółków mostowych,wykonie konstrukcji nośnej, odbudowa nawierzchni,wykonanie barier, uporządkowanie terenu.</t>
  </si>
  <si>
    <t xml:space="preserve">                                                                                                                                               Teren Zawidowa liczący 607ha został zalany na powierzchni 117ha. W wyniku powodzi poszkodowanych zostało 83 rodziny (224 osoby). W wyniku zniszczeń ok. 20 dzieci ma utrudnione dojście do szkoły (zerwany most). Zalane oraz w części zniszczone boisko przyszkolne nie zezwala na prowadzenie zajęć lekcyjnych z wychowania fizycznego (remont zostanie wykony po naprawie kanalizacji deszczowej).</t>
  </si>
  <si>
    <t>NIE - WRZESIEŃ 2010</t>
  </si>
  <si>
    <t>"Odbudowa kanalizacji deszczowej od ul. Lubańskiej do ul. Wierzbowej"</t>
  </si>
  <si>
    <t>2010 - 100 000,00           2011 - 650 000,00</t>
  </si>
  <si>
    <t>wykonanie wykopu szerokoprzestrzennego z zabezpieczeniami  na całej długości wraz z wyciągnieciem i odwiezieniem zdewastowanych rur kanalizacyjknych, ułożenie nowego ciągu kanalizacyjnego ze zwiększonym przekrojem, zasypanie wykopu, odtworzenie nawierzchni.</t>
  </si>
  <si>
    <t>"Odbudowa kanalizacji deszczoej ul. Słowackiego, ul. Wierzbowa"</t>
  </si>
  <si>
    <t>2010 - 0,00          2011 - 350 000,00</t>
  </si>
  <si>
    <t>wykonanie wykopu szerokoprzestrzennego z zabezpieczeniami  na całej długości wraz z wyciągnieciem i odwiezieniem zdewastowanych rur kanalizacyjknych, ułożenie nowego ciągu kanalizacyjnego ze zwiększonym przekrojem, zasypanie wykopu, oddtworzenie nawierzchni.</t>
  </si>
  <si>
    <t>NIE - STYCZEŃ 2011</t>
  </si>
  <si>
    <t>Gmina Miejska Zgorzelec</t>
  </si>
  <si>
    <t>Odbudowa części obszaru miasta Zgorzelec</t>
  </si>
  <si>
    <t>A - RPO WD</t>
  </si>
  <si>
    <t>W wyniku fali powodziowej z dnia 07.08.2010r. zalaniu uległa najstrsza i reprezentacyjna część miasta Zgorzelec - ulica Daszyńskiego. Zalany obszar został zrewitalizowany w ramach projektu realizowanego z Zintegrowanego Programu Operacyjnego Rozwoju Regionalnego na lata 2004-2006. Ulica Daszyńskiego leżąc w bezpośredniej bliskości Mostu Staromiejskiego stanowiącego połączenie ze Starówką w Goerlitz jest wizytówką Polski dla turystów z Niemiec.</t>
  </si>
  <si>
    <t>NIE
Czas przygotowanie dokumentacji - do 31.12.2010r.</t>
  </si>
  <si>
    <t>Zintegrowany Program Operacyjny Rozwoju Regionalnego na lata 2004-2006</t>
  </si>
  <si>
    <t>Rozpoczęcie realizacji projektu: 24.06.2004r.
Zakończenie rzeczowe realizacji projektu: 30.06.2007r.
Zakończenie finansowe realizacji projektu: 30.08.2007r.</t>
  </si>
  <si>
    <t>Odbudowa drogi łączącej Bulwar Grecki z ul. Cienistą wzdłuż Nysy Łużyckiej</t>
  </si>
  <si>
    <t>Odbudowa drogi na powierzchni 1803 m</t>
  </si>
  <si>
    <t>Fala powodziowa przechodząca przez Zgorzelec zniszczyła w znacznym stopniu odcinek przedmiotowej drogi. Spełnia ona ważną funkcję dla ruchu pieszego i jest swoistym łącznikiem tej części miasta z instytucjami kultury oraz terenami rekreacyjnymi.</t>
  </si>
  <si>
    <t>Odbudowa mostu na ul. Francuskiej nad rzeką Czerwona Woda</t>
  </si>
  <si>
    <t>Odbudowa nawierzchni drogi i chodników na moście z barierkami</t>
  </si>
  <si>
    <t xml:space="preserve">Gmina Miejska Zgorzelec przeprowadziła ocnę szkód. Jednocześnie z uwagi na zniszczenia konstrukcji zlecono wykonanie eksperytyzy technicznej. Do czasu uzyskania wyników badań, ze względu bezpieczeństwa ruch drogowy na moście został zamknięty, jedynie dozwolony jest jednostronny ruch pieszy. W bezpośrednim sąsiedztwie mostu przebiega główna magistrala wodna, rozprowadzajaca wodę na teren miasta Zgorzelec </t>
  </si>
  <si>
    <t>NIE
Czas przygotowanie dokumentacji - do 31.12.2011r.</t>
  </si>
  <si>
    <t>Budowa kładki prowadzącej do terenów zalewowych PWIK nad rzeką Czerwona Woda</t>
  </si>
  <si>
    <t>odbudowa kładki</t>
  </si>
  <si>
    <t xml:space="preserve">W wynkiu fali powodziowej zerwana została kładka prowadząca na tereny zalewowe PWiK. Stanowi ona ważne połączenia dla ruchu pieszego okolicznych mieszkańców. </t>
  </si>
  <si>
    <t>Odbudowa muru oporowego na ul. Wrocławskiej</t>
  </si>
  <si>
    <t>odbudowa muru</t>
  </si>
  <si>
    <t xml:space="preserve">Odbudowa zniszczonego podczas tegorocznej powodzi muru oporowego jest niezbędna ze względów bezpieczeństwa mieszkańców i turystów odwiedzajacych zabytkową część miasta - Przedmieście Nyskie oraz ruchu drogowego. </t>
  </si>
  <si>
    <t>Odbudowa jazu na rzece Czerwona Woda</t>
  </si>
  <si>
    <t xml:space="preserve"> B - projekty z zakresu infrastruktury środowiskowej</t>
  </si>
  <si>
    <t>odbudowa jazu</t>
  </si>
  <si>
    <t>Jaz na rzece Czerwona Woda spełnia dwie ważne funkcje. Jego odbudowa jest niezbędna z uwagi na utrzymanie stałego poziomu rzeki i zabezpieczenia przed powodzią.</t>
  </si>
  <si>
    <t>Odtworzenie rowów melioracyjnych</t>
  </si>
  <si>
    <t>odtworzenie rowów melioracyjnych na zalanych terenach przez powódź</t>
  </si>
  <si>
    <t>Od niezwłocznego przywrócenia drożności rowów melioracyjnych na terenie miasta Zgorzelec zależy bezpieczeństwo miasta oraz bezpieczeństwo mienia mieszkańców na terenach znajdujących się w bezpośrednim sąsiedztwie rowów.</t>
  </si>
  <si>
    <t>Obudowa muru oporowego przy ulicy Daszyńskiego</t>
  </si>
  <si>
    <t xml:space="preserve">Odbudowa muru oprowego polegać będzie m.in. na: 
w miejscach odsłoniętej skarpy należy zamontować siatkę ocynkowaną kotwiczoną za pomocą ocynkowanych lin stalowych kotwionych do podłoża za pomocą kotew wklejanych, celem zabezpieczenia skarp przed osuwaniem się odłamków skalnych;
- odtworzyć mur oporowy (osłonowy)
- zamontowanie sączków ceramicznych celem odprowadzenia wody z przestrzeni zza muru,
- wypełnienie skarpy zasypką.   </t>
  </si>
  <si>
    <t xml:space="preserve">Mur oporowy uszkodzony przez falę powodziową przechodzącą w sierpniu br. przez Zgorzelec jest fragmentem systemu zabezpieczającego naturalną prawobrzeżną skarpę doliny Nysy Łużyckiej w rejonie Bulwaru Greckiego wchodzącego w skład tzw. Przedmieścia Nyskiego w Zgorzelca. Przedmiotowy mur to obiekt historyczny mający co namniej 100-120 lat. W wyniku zniszczenia przez falę powodziową istnieje  możliwość samoistnego wysuwania się elementów kamiennych muru powodując realne zagrożenie bezpieczenstwa osób przbywających w jego sąsiedztwie. </t>
  </si>
  <si>
    <t>Dom Jakuba Boehme</t>
  </si>
  <si>
    <t xml:space="preserve">Najniższa kondygnacja: galeria, korytarz wymagają następujących prac naprawczych: stolarka - drzwi zewnętrzne - 1 szt., podłogi, elewacje, tynki (wewnątrz i zewnątrz), instalacja elektryczna </t>
  </si>
  <si>
    <t xml:space="preserve">Cenionym miejscem w Zgorzelcu, jest dom rodzinny Jakuba Böhme stojący przy ul. Daszyńskiego 12, w którym mieszkał w latach 1590-1610.Budynek stanowi ważne miejsce kulturowe nie tylko dla społeczności lokalnej ale także dla turystów. W pomieszczeniach budynku odbywają się liczne wystawy malarstwa, grafiki, rzeźbę, fotografii, performance oraz koncerty. Działania kulturalne odbywające się w niniejszym budynku wzbogacają ofertę kulturową nie tylko dla mieszkańców miasta Zgorzelec i okolic ale także dla turystów odwiedzających tę część miasta. </t>
  </si>
  <si>
    <t>1. Likwidacja skutków powodzi poprzez modernizację i przebudowę kanalizacji deszczowej w ciągu ulic Krzywoustego-Dolna- Staszica-Legnicka- Chojnowska.</t>
  </si>
  <si>
    <t>Lata 2011/2012</t>
  </si>
  <si>
    <t>Budowa i przebudowa kanalizacji deszczowej, wykonanie przecisków, przebudowa i poszerzenie rowów, wzmocnienie skarp, budowa separatorów i piaskowników, odtworzenie nawierzchni.</t>
  </si>
  <si>
    <t>2. Likwidacja skutków powodzi poprzez modernizację i przebudowę kanalizacji deszczowej w ciągu ulic Lubelska-Mieszka I- Szczęśliwa-Wilcza-H. Brodatego-Wiśniowa- Tęczowa-Hoża-Kościuszki.</t>
  </si>
  <si>
    <t>Tak (częściowo – tylko kanalizacja deszczowa w ul. Lybelskiej)</t>
  </si>
  <si>
    <t>Gmina Mysłakowice</t>
  </si>
  <si>
    <t>Odwodnienie Zespołu Szkół z Odziałami Integracyjnymi w Łomnicy</t>
  </si>
  <si>
    <t>wykonanie osuszania kondygnacji piwnicznych, wykonanie robót które zabezpieczą obiekt przed wodami</t>
  </si>
  <si>
    <t>Nie - planowany termin wykonania 6 miesięcy</t>
  </si>
  <si>
    <t>Odbudowa mostu w Strużnicy</t>
  </si>
  <si>
    <t>rozbiórka zniszczonych konstrukcji, budowa mostu</t>
  </si>
  <si>
    <t>Tak</t>
  </si>
  <si>
    <t>Odbudowa mostu w Karpnikach</t>
  </si>
  <si>
    <t>rozbiórka zniszczonych konstrukcji, odbudowa konstrukcji nośnej pomostu i balustrad</t>
  </si>
  <si>
    <t>Odbudowa drogi ul. Daszyńskiego w Mysłakowicach</t>
  </si>
  <si>
    <t>budowa nowej drogii wraz z infrastrukturą towarzyszącą</t>
  </si>
  <si>
    <t>Gmina Miejska Złotoryja        Pl. Orląt Lwowskich 1 59-500 Złotoryja</t>
  </si>
  <si>
    <t>Powiat Jeleniogórski</t>
  </si>
  <si>
    <t>Naprawa i remonty dróg powiatowych</t>
  </si>
  <si>
    <t>rok 2010 -     4.150 000 zł;                  rok 2011, 2012 - 16. 350 000zł</t>
  </si>
  <si>
    <t>Remonty nawierzchni, konstrukcji (podbudowy drogi, poboczy, rowów i obiektów inżynierskich takich jak most, przepusty oraz mury oporowe miedzy jezdnią a ciekami wodnymi).</t>
  </si>
  <si>
    <t>Naprawa i remonty dróg powiatowych są niezbędne dla zapewnienia bezpieczeństwa użytkownikom dróg.</t>
  </si>
  <si>
    <t xml:space="preserve">NIE ISTNIEJE, szacunkowy czas przygotowania dokumentacji lata 2010 -2012                      </t>
  </si>
  <si>
    <t>Powiat Kamiennogórski</t>
  </si>
  <si>
    <t>Odbudowa drogi powiatowej nr 3465 D</t>
  </si>
  <si>
    <t>2010 - 100%</t>
  </si>
  <si>
    <t>Wymiana przepustu, wykonanie przyczółków, murów oporowych przy przepuście, usunięcie zniszczonej nawierzchni, rozebranie podbudowy, wykonanie nowej nawierzchni i podbudowy, wzmocnienie i oczyszczenie rowu</t>
  </si>
  <si>
    <t>Zarwana droga uniemożliwia połączenie miejscowości z drogą krajową nr 5, istotne utrudnienia w ruchu mieszkańców (dostęp do szkoły) a także dla zlokalizowanych firm</t>
  </si>
  <si>
    <t>30.08.2010r.</t>
  </si>
  <si>
    <t>Remont drogi powiatowej nr 3473 D – ul. Nadrzeczna w m. Marciszów na odcinku ok 100 m wraz z zabezpieczeniem skarpy</t>
  </si>
  <si>
    <t>2010 – 100%</t>
  </si>
  <si>
    <t>Wzmocnienie skarpy na długości 100 m i wysokości 15 m, wzmocnieni podbudowy, wykonanie nawierzchni</t>
  </si>
  <si>
    <t>Grozi zawaleniem drogi na całej szerokości na odcinku ok. 80 m, w chwili obecnej ruch jednostronny.</t>
  </si>
  <si>
    <t>termin realizacji – 1 miesiąc</t>
  </si>
  <si>
    <t>Remont drogi powiatowej nr 3472 D na odcinku ok. 50 m wraz z zabezpieczeniem skarpy</t>
  </si>
  <si>
    <t>Wzmocnienie skarpy na długości 50 m i wysokości 10 m, wzmocnieni podbudowy, wykonanie nawierzchni</t>
  </si>
  <si>
    <t>Grozi zawaleniem drogi na całej szerokości na odcinku ok. 50 m, w chwili obecnej ruch jednostronny.</t>
  </si>
  <si>
    <t>Remont drogi powiatowej nr 3488 D – Al. Wojska Polskiego w m. Kamienna Góra</t>
  </si>
  <si>
    <t>Usunięcie istniejącej nawierzchni, wzmocnienie podbudowy, wykonanie nowej nawierzchni, remont odwodnienia i kanalizacji deszczowej , remont chodników</t>
  </si>
  <si>
    <t>Utrudnienia w ruchu z uwagi na lokalizację drogi w centrum miasta powiatowego</t>
  </si>
  <si>
    <t>termin realizacji – 30.08.2010</t>
  </si>
  <si>
    <t>Remont drogi powiatowej nr 3464 D</t>
  </si>
  <si>
    <t>2010 – 60%</t>
  </si>
  <si>
    <t>2011 – 40%</t>
  </si>
  <si>
    <t>Usunięcie istniejącej nawierzchni, korytowanie na odcinku 500 metrów, wykonanie nowej podbudowy i nawierzchni</t>
  </si>
  <si>
    <t>Droga łącząca dwa powiaty o natężeniu ruchu KR3</t>
  </si>
  <si>
    <t>30.08.2010</t>
  </si>
  <si>
    <t>Remont drogi powiatowej nr 3467 D</t>
  </si>
  <si>
    <t>2010 – 30%</t>
  </si>
  <si>
    <t>2012 – 30%</t>
  </si>
  <si>
    <t>Miejscowo wykonanie nowej podbudowy, odcinkami wzmocnienie podbudowy, wykonanie nowej nawierzchni, ścinka poboczy, odmulenie rowów</t>
  </si>
  <si>
    <t>Droga o dużym znaczeniu turystycznym</t>
  </si>
  <si>
    <t>termin realizacji 10.10.2010</t>
  </si>
  <si>
    <t>Remont muru oporowego podtrzymującego drogę powiatową nr 3467 D ok. 150 m</t>
  </si>
  <si>
    <t>2011 – 100%</t>
  </si>
  <si>
    <t>Wykonanie na nowo całego muru</t>
  </si>
  <si>
    <t>Grozi podmyciem i zawaleniem drogi odcinając miejscowość, konieczność remontu z uwagi na funkcję muru oporowego – który podtrzymuje drogę.</t>
  </si>
  <si>
    <t>termin realizacji 01.03.2011</t>
  </si>
  <si>
    <t>Remont drogi powiatowej nr 3480 D – ul. Kościuszki w m. Kamienna Góra</t>
  </si>
  <si>
    <t>2011 – 50%</t>
  </si>
  <si>
    <t>2012 – 50%</t>
  </si>
  <si>
    <t>Wzmocnienie podbudowy, wykonanie dodatkowych studzienek deszczowych, wykonanie nawierzchni, remont chodników</t>
  </si>
  <si>
    <t>Utrudnienia w ruchu z uwagi na lokalizację drogi w mieście powiatowym w pobliżu zalewu miejskiego i szkół podstawowych i ponadpodstawowych</t>
  </si>
  <si>
    <t>termin realizacji 01.04.2011</t>
  </si>
  <si>
    <t>Remont drogi powiatowej nr 3474 D Raszów – Stara Białka</t>
  </si>
  <si>
    <t>2011 – 30%</t>
  </si>
  <si>
    <t>2013 – 40%</t>
  </si>
  <si>
    <t>Miejscowe wzmocnienie podbudowy, wykonanie sączków, usunięcie nawierzchni, wykonanie nowej, ścięcie poboczy, remont uszkodzonych przepustów, odmulenie rowów</t>
  </si>
  <si>
    <t>Droga prowadząca do siedmiu miejscowości oraz na Zalew Bukówka</t>
  </si>
  <si>
    <t>Remont drogi powiatowej nr 2768 D w m. Ciechanowice na odcinku 1 km</t>
  </si>
  <si>
    <t>2012 – 100%</t>
  </si>
  <si>
    <t>Usunięcie istniejącej nawierzchni, miejscowe wzmocnieni podbudowy, wykonanie nowej nawierzchni, ścięcie poboczy, odmulenie rowów</t>
  </si>
  <si>
    <t>Droga zlokalizowana w centrum wsi Ciechanowice stanowiąca główny ciąg komunikacyjny do kościoła</t>
  </si>
  <si>
    <t>termin realizacji 01.10.2011</t>
  </si>
  <si>
    <t>Remont drogi powiatowej nr 3393 D w m. Sędzisław</t>
  </si>
  <si>
    <t>Wzmocnienie podbudowy, wykonanie nowej nawierzchni, odmulenie rowów, ścinka poboczy, wykonanie sączków w korpusie drogi</t>
  </si>
  <si>
    <t>Utrudniony dojazd mieszkańców do szkoły, pracy, sklepów</t>
  </si>
  <si>
    <t>termin realizacji 30.04.2011</t>
  </si>
  <si>
    <t>Powiat Lubański</t>
  </si>
  <si>
    <t>przebudowa mostu w ciągu drogi powiatowej nr 2434D w km 0+218 na ulicy Kościuszki w Leśnej</t>
  </si>
  <si>
    <t>A- projekt kwalifikowalny w ramach RPO</t>
  </si>
  <si>
    <t>294 860 zł 2011 r</t>
  </si>
  <si>
    <t>roboty rozbiókowe-40m3; roboty ziemne -6m3; przyczółki 21,2 m3; umocnienie dna-26,25m3;płyty mostowe podwójnie zbrojone 28,62m3;izolacja przeciwwilgociowa 65,7; konstrukcja naw. mostowej - 65,7m2; chodniki na moście 90 m2, nawierzchnia na dojazdach do mostu 310m2,</t>
  </si>
  <si>
    <t>most zlokalizowany jest w ciągu drogi powiatowej - ulicy Kościuszki w Lesnej która jest jednocześnie jednokierunkowym  łącznikiem  drogi wojewódzkiej nr 358 Włosień- Świecie-Czerniawa. Został zniszczony podczas powodzi w 2010r. Przy ulicy Kościuszki zlokalizowana jest szkoła ppodstawowa i  gimazjum</t>
  </si>
  <si>
    <t>Nie- listopad 2010</t>
  </si>
  <si>
    <t>Przebudowa mostu w ciągu drogi powiatowej nr 24360 w km 0+064 na ulicy Marchlewskiego w Olszynie</t>
  </si>
  <si>
    <t>715333 zł  2011r</t>
  </si>
  <si>
    <t>roboty rozbiókowe-48m3; roboty ziemne -8m3; przyczółki 27,2 m3; ścianki oporowe- 18m3; umocnienie dna-136m2; płyty mostowe podwójnie zbrojone 32,64m3; belki prefabrykowane - 80 mb; izolacja przeciwwilgociowa 71; konstrukcja naw. mostowej - 71 m2; chodniki na moście 90 m2, nawierzchnia na dojazdach do mostu 920m2,</t>
  </si>
  <si>
    <t>most zlokalizowany jest w ciągu drogi powiatowej nr 2460D - ulicy Marchlewskiego w Olszynie i jest łącznikiem pomiędzy drogą powiatową nr 2425D ul.Wolności biegnącą w terenie zabudowanym miasta Olszyny (biegnie równolegle do obwodnicy) a obwodnicą - droga krajową  nr 30.Most został zniszczony podczas powodzi w 2010r.</t>
  </si>
  <si>
    <t>Nie - listopad 2010</t>
  </si>
  <si>
    <t>powiat lubański</t>
  </si>
  <si>
    <t>przebudowa muru oporowego wraz z naprawą czapy ceramiczno - ozdobnej posesji Powiatowego Centrum Edukacyjnego przy ul. Kościuszki</t>
  </si>
  <si>
    <t>8.000 - r.2010 492.000 rok 2011</t>
  </si>
  <si>
    <t>wykonanie szczegółowej ekspertyzy stanu muru oporowego wraz z szczegłową wartością przedsięwzięcia dokumentacji kosztorysowej, rozebranie muru, wzmocnienie skrarpy, przebudowa muru, wraz z ceramiczno- ozdobną czapą.</t>
  </si>
  <si>
    <t>z uwagi na fakt iż mur oporowy stanowy jednocześnię skrajnię chonika dla pieszych znajdującego się w ciągu drogi wojewódzkiej zaistniała konieczność wyłączenia tej części chodnika z użytkowania, niezabezpieczenie muru grozi katastrofą budowlaną i bardzo dużymi utrudnieniami w użytkowaniu na tym odcinku  drogi wojewódzkiej 393.</t>
  </si>
  <si>
    <t>nie/ czas przygotowania dokumentacji 4 miesiące</t>
  </si>
  <si>
    <t>Powiat Wałbrzyski</t>
  </si>
  <si>
    <t>Ulewne deszcze spowodowały całkowite zniszczenie nawierzchni drogi, ze względu na bezpieczeństwo użytkowników wymaga ona natychmiastowego remontu</t>
  </si>
  <si>
    <t>Powiat Zgorzelecki</t>
  </si>
  <si>
    <t>Odtworzenie bazy dydaktycznej wraz z zapleczem technicznym w Zespole Szkół Zawodowych w Bogatyni.</t>
  </si>
  <si>
    <t>2010 r.: 200.000,-  2011 r.: 300.000,-</t>
  </si>
  <si>
    <t>Niezbędne do wykonania prace budowlane w zalanych pomieszczeniach oraz na terenie przyległym do budynku. Zakup sprzętu, wyposażenia i pomocy dydaktycznych.</t>
  </si>
  <si>
    <t>Zalaniu uległ budynek dydaktyczny oraz budynek warsztatowy. Do szkoły uczęszcza 269 uczniów. Realizacja projektu jest niezbędna w celu przywrócenia stanu pierwotnego sal dydaktycznych oraz zaplecza technicznego bez których niemożliwa jest prawidłowa realizacja planu nauczania oraz zajęć pozalekcyjnych.</t>
  </si>
  <si>
    <t>NIE (Czas przygotowania dokumentacji: 1-2 miesiące)</t>
  </si>
  <si>
    <t>Odtworzenie bazy dydaktycznej wraz z zapleczem technicznym w Zespole Szkół Ogólnokształcących w Bogatyni.</t>
  </si>
  <si>
    <t>2010 r.: 130.000,-</t>
  </si>
  <si>
    <t>Zalaniu uległ budynek dydaktyczny. Do szkoły uczęszcza 227 uczniów. Realizacja projektu jest niezbędna w celu przywrócenia stanu pierwotnego sal dydaktycznych oraz zaplecza technicznego bez których niemożliwa jest prawidłowa realizacja planu nauczania oraz zajęć pozalekcyjnych.</t>
  </si>
  <si>
    <t>Odtworzenie kompleksu wraz z zapleczem technicznym w Młodzieżowym Ośrodku Socjoterapii w Bogatyni.</t>
  </si>
  <si>
    <t>2010 r.: 150.000,-  2011 r.: 150.000,-</t>
  </si>
  <si>
    <t>Niezbędne do wykonania prace budowlane w zalanych pomieszczeniach oraz na terenie przyległym do budynku. Zakup sprzętu i wyposażenia.</t>
  </si>
  <si>
    <t>Młodzieżowy Ośrodek Socjoterapii jest placówką pobytu dziennego dla 36 wychowanków. Realizacja projektu jest niezbędna w celu ponownego przyjęcia wychowanków placówki oraz dostosowania placówki do wytycznych i norm Sanepidu.</t>
  </si>
  <si>
    <t>Odtworzenie zniszczonych pomieszczeń w Domu Pomocy Społecznej "Jędrek" w Opolnie Zdrój.</t>
  </si>
  <si>
    <t>2010 r.: 100.000,-  2011 r.: 50.000,-</t>
  </si>
  <si>
    <t>Niezbędne do wykonania prace budwolane w zalanych pomieszczeniach oraz sprzętu i wyposażenia.</t>
  </si>
  <si>
    <t>Zalaniu uległ jeden z budynków, w którym znajdowały się sale terapii zajęciowych. Realizacja projektu pozwoli na prawidłowe funkcjonowanie placówki.</t>
  </si>
  <si>
    <t>Odbudowa drogi powiatowej nr 2361D relacji Sieniawka - Bogatynia</t>
  </si>
  <si>
    <t>2010 r.: 600.000,- 2011 r.: 5.000.000,-</t>
  </si>
  <si>
    <t>W ramach projektu zostanie wykonana naprawa zniszczonego korpusu drogi, murów oporowych, kanalizacji deszczowej oraz wymiana nawierzchni jezdni i chodników.</t>
  </si>
  <si>
    <t>Droga została uszkodzona na odcinku 1000mb - ul. Turowska (na odcinku od mostu do ul. 1 Maja). Realizacja projektu spowoduje przywrócenie prawidłowego (bezpiecznego) ciągu komunikacyjnego.</t>
  </si>
  <si>
    <t>NIE (Czas przygotowania dokumentacji: 2 miesiące)</t>
  </si>
  <si>
    <t>Odbudowa drogi powiatowej nr 2363D relacji Sieniawka - Sieniawka</t>
  </si>
  <si>
    <t>2010 r.: 100.000,- 2011 r.: 120.000,-</t>
  </si>
  <si>
    <t>W ramach projektu zostanie wykonana naprawa zniszczonego pobocza oraz naprawa uszkodzonej nawierzchni jezdni.</t>
  </si>
  <si>
    <t>Pobocza zostały uszkodzone na odcinku 1100mb, natomiast zapadnięta i wykruszona jezdnia na odcinku 550mb. Realizacja projektu przywróci pierwotny stan techniczny oraz warunki bezpieczeństwa na drodze.</t>
  </si>
  <si>
    <t>Odbudowa drogi powiatowej nr 2367D relacji Działoszyn - Wyszków Bogatynia</t>
  </si>
  <si>
    <t>2011 r: 500.000,-</t>
  </si>
  <si>
    <t>Droga została uszkodzona na odcinku 500mb w miejscowości Działoszyn. Realizacja projektu przywróci pierwotny stan techniczny oraz warunki bezpieczeństwa na drodze.</t>
  </si>
  <si>
    <t>Odbudowa drogi powiatowej nr 2370D Krzewina stacj PKP</t>
  </si>
  <si>
    <t>2010 r.: 700.000,-</t>
  </si>
  <si>
    <t>W ramach projektu zostanie wykonana odbudowa drogi i budowa przepustu.</t>
  </si>
  <si>
    <t>Droga przerwana na odcinku 100mb. Realizacja projektu spowoduje przywrócenie prawidłowego (bezpiecznego) ciągu komunikacyjnego.</t>
  </si>
  <si>
    <t>Odbudowa drogi powiatowej nr 2371D relacji Mała Wieś Górna - Radzimów</t>
  </si>
  <si>
    <t>2011 r.: 200.000,-</t>
  </si>
  <si>
    <t>W ramach projektu zostanie wykonana naprawa uszkodzonej nawierzchni jezdni.</t>
  </si>
  <si>
    <t>Droga została uszkodzona na odcinku 400m. Realizacja projektu przywróci pierwotny stan techniczny oraz warunki bezpieczeństwa na drodze.</t>
  </si>
  <si>
    <t>Odbudowa drogi powiatowej nr 2376D relacji Wrociszów Górny - Skrzydlice</t>
  </si>
  <si>
    <t>2010 r.: 50.000,-</t>
  </si>
  <si>
    <t>Droga została uszkodzona na odcinku 150m. Realizacja projektu przywróci pierwotny stan techniczny oraz warunki bezpieczeństwa na drodze.</t>
  </si>
  <si>
    <t>Odbudowa drogi powiatowej nr 2378D relacji Mikułowa - Radzimów - Miedziana</t>
  </si>
  <si>
    <t>2010 r.: 700.000,- 2011 r.: 3.500.000,-</t>
  </si>
  <si>
    <t>W ramach projektu zostanie wykonana naprawa zniszczonego korpusu drogi, przepustów i mostów. Ponadto zostanie wykonana naprawa pobocza i rowów odwaniacjących.</t>
  </si>
  <si>
    <t>Droga została uszkodzona na odnicku 3000mb. Ponadto naprawy wymaga 8 przepustów i 5 obiektów mostowych. Realizacja projektu spowoduje przywrócenie prawidłowego (bezpiecznego) ciągu komunikacyjnego.</t>
  </si>
  <si>
    <t>Odbudowa drogi powiatowej nr 2379D relacji Sulików - Radzimów</t>
  </si>
  <si>
    <t>2010 r.: 100.000,-</t>
  </si>
  <si>
    <t>Droga została uszkodzona na odcinku 150mb. Realizacja projektu przywróci pierwotny stan techniczny oraz warunki bezpieczeństwa na drodze.</t>
  </si>
  <si>
    <t>Odbudowa drogi powiatowej nr 2384D relacji Osiek - Radomierzyce - Wilka - Stacja PKP Zawidów</t>
  </si>
  <si>
    <t>2010 r.: 500.000,- 2011 r.: 500.000,-</t>
  </si>
  <si>
    <t xml:space="preserve">W ramach projektu zostanie wykonana naprawa zniszczonego korpusu drogi oraz wymiana nawierzchni jezdni i chodników. </t>
  </si>
  <si>
    <t>Realizacja projektu spowoduje przywrócenie prawidłowego (bezpiecznego) ciągu komunikacyjnego oraz pierwotnego stanu technicznego.</t>
  </si>
  <si>
    <t>Odbudowa drogi powiatowej nr 2386D relacji Koźmin - Kunów - Studniska Dolne</t>
  </si>
  <si>
    <t>Droga została uszkodzona na odcinku 100mb. Realizacja projektu przywróci pierwotny stan techniczny oraz warunki bezpieczeństwa na drodze.</t>
  </si>
  <si>
    <t>Odbudowa obiektu mostowego w miejscowości Radzimów (Droga nr 2486D)</t>
  </si>
  <si>
    <t>2010r.: 250.000,-   2011 r.: 250.000,-</t>
  </si>
  <si>
    <t>W ramach projektu zostanie dokonana odbudowa uszkodzonych ścian oporowych, kamiennych balustrad, spękanego sklepienia łukowego.</t>
  </si>
  <si>
    <t>Realizacja projektu przywróci pierwotny stan techniczny obieku oraz warunki bezpieczeństwa.</t>
  </si>
  <si>
    <t>Odbudowa obiektu mostowego w miejscowości Koźlice (Droga nr 2485D)</t>
  </si>
  <si>
    <t>W ramach projektu zostanie dokonana odbudowa uszkodzonej płyty pomostowej wraz z nawierzchnią.</t>
  </si>
  <si>
    <t>(km 0+860-0+900)  Wykonanie stopnia betonowego o wysokości 0,5,m z zamontowaną belką drewnianą
przelewową długości 6,5m wraz z betonową płytą wypadu konstrukcji betonowej z okładziną
kamienną grubości 0,6m i wymiarach 6,5 x 8m,
Wykonanie żelbetonowego gurtu zamykającego o wymiarach 1,0 x 6,5 x 0,5m,
Wykonanie muru betonowego z okładzina kamienną wysokości 2,1mna długości 5mb,
Wykonanie żelbetowej opaski przeciwerozyjnej z zabudową ubytków w strefie fundamentowej na
długości 60mb o wymiarach 0,25 x 0,60m.Zabudowa ubytków w murze betonem i okładziną kamienną w ilości 20m3 wraz z stabilizacją
dna narzutem kamiennym w ilości 10m3; 
(km 0+620-0+650) Odbudowę lewobrzeżnego muru regulacyjnego o konstrukcji betonowo-kamiennej długości
1 1 mb wysokości 1 ,85m wraz z pracami towarzyszącymi,
 Wykonanie opaski żelbetowej przeciwerozyjnej wraz z zabudową ubytków w strefie
fundamentowej o wymiarach 0,25 x 0,60m na odcinku 13mb,
Wykonanie stopnia betonowego wraz z płytą betonową z okładzina kamienną o wymiarach 6,5 x
6,0 oraz 6,5 x 4,0 grubości 0,6m wraz z zamykającym żelbetowym gurtem ,
 Wykonanie dwóch gurtów betonowych o długości 7, Om i wysokości 0,7m i szerokości 0,6m wraz
z belką drewniana przelewową,
Stabilizacja dna narzutem kamiennym w obrębie wykonanych gurtów betonowych w ilości ca
50m3</t>
  </si>
  <si>
    <t xml:space="preserve">Odbudowa i przebudowa boiska przy Szkole Podstawowej w Gościszowie </t>
  </si>
  <si>
    <t>1. Łączna długość projektowanych kanałów sanitarnych d=315mm - 326,5 m; 2. Łączna długość projektowanych kanałów sanitarnych d=200 mm - 7064,50 m; 3. Łączna długość projektowanych kanałów sanitarnych d=160mm - 768 m; 4. Łączna długość projektowanych rurociągów tłocznych d=90mm - 50,5 m; 5. Łączna długość projektowanych rurociągów tłocznych d=63mm - 382 m; 6. Ilość projektowanych podłączonych budynków - 202 szt. 7. Ilość pompowni sieciowych - 1 szt.; 8. Ilość pompowni przydomowych - 3 szt.; 9. Ilość studni betonowych d=1000mm - 103 szt.; 10. Ilość studni tworzywowych d=400mm - 323 szt.; 11. Ilość studni betonowych d=1000mm -rozprężnych-  4 szt.</t>
  </si>
  <si>
    <t>Odbudowa kolektora deszczowego Ø 800</t>
  </si>
  <si>
    <t>Zniszczone budynki - 8 szt, w tym budynek Szkoły Podstawowej w Sokołowcu - 117 uczniów + 23 przedszkolaków. Szkody dotyczą większości miejscowości w Gminie Świerzawa (Lubiechowa, Sokołowiec, Podgórki, Sędziszowa, Dobków - razem 2,7 tys. mieszkańców. Zniszczone szlaki komunikacyjne uniemożliwiają przemieszczanie się bezpieczne mieszkańców. Zniszczenia wpływają na ograniczenie ruchu turystycznego.</t>
  </si>
  <si>
    <t>Szkoła Podstawowa w Sokołowcu - 140 uczniów, w tym 23 przedszkolaków. Brak zabezpieczeń zniszczonych powodzią spowoduje zalanie ponowne szkoły nawet przy mniejszych opadach. Koniecznym jest odbudowa i wzmocnienie zabezpieczeń. Najpilniejszym jest wymiana instalacji elektrycznej, której stan powoduje bezpośrednie zagrożenie</t>
  </si>
  <si>
    <t>2010:                                               0,00 PLN
2011: 1.270.000,00 PLN</t>
  </si>
  <si>
    <t xml:space="preserve">1. Odbudowa ulicy Daszyńskiego wraz z infrastrukturą towarzyszącą: miejscami postojowymi, chodnikami oraz ścieżką rowerową
2. Odbudowa Bulwaru Greckiego i terenów zieleni nad Nysą Łużycką: przestrzenie rekreacyjne, promenada nadrzeczna, taras widokowy
3. Najniższa kondygnacja (poziom parteru - 50m2) Muzeum Łużyckiego: pomieszczenia biurowe, gospodarcze (kotłownia) i portiernia wymagają następujących prac naprawczych: system c.o. - do wymiany piec centralnego ogrzewania, system pomp p.poż., stolarka - drzwi 5 szt., podłogi 50m2, elewacje, tynki (wewnątrz i zewnątrz) ok. 120m2  
4. Odmulanie sieci kanalizacji deszczowej, przykanalików i studnina Przedmieściu Nyskim. </t>
  </si>
  <si>
    <r>
      <t xml:space="preserve">2010:                                              212.000,00 PLN
</t>
    </r>
  </si>
  <si>
    <t>2010:
0,00 PLN
2011:
250.000,00 PLN</t>
  </si>
  <si>
    <t>2010:                                               0,00 PLN
2011:    410.000,00 PLN</t>
  </si>
  <si>
    <t>2010:                                               0,00 PLN
2011:    430.000,00 PLN</t>
  </si>
  <si>
    <t>2010:                                               0,00 PLN
2011:    2.000.000,00 PLN</t>
  </si>
  <si>
    <r>
      <t xml:space="preserve">2010:                                                30.000,00 PLN
</t>
    </r>
  </si>
  <si>
    <t>2010: 
0,00
2011:
172.000,00 PLN</t>
  </si>
  <si>
    <t>2010: 
60.000,00 PLN</t>
  </si>
  <si>
    <t>Ilość osób dotkniętych powodzią: 674 osoby; Ilość zalanych hektarów: 27 ha. Załącznik nr 1 do Tabeli.</t>
  </si>
  <si>
    <t>Ilość osób dotkniętych powodzią: 1890 osób; Ilość zalanych hektarów: 15 ha. Załącznik nr 1 do Tabeli.</t>
  </si>
  <si>
    <t>Gmina Lubomierz</t>
  </si>
  <si>
    <t>Odbudowa dróg gminnych i mostów</t>
  </si>
  <si>
    <t>20 km dróg , 7 mostów, 6 przepustów, 3 urządzenia sieci kanalizacji</t>
  </si>
  <si>
    <t>Odbudowa piwnicy przy Szkole Podstawowej w Pławnej</t>
  </si>
  <si>
    <t>5 000,00  -  2010; 5000,00 - 2011</t>
  </si>
  <si>
    <t>77 dzieci uczęszczających do szkoły</t>
  </si>
  <si>
    <t>Odbudowa piwnicy Przedszkola Miejskiego w Lubomierzu</t>
  </si>
  <si>
    <t>6 000,00  -  2010; 5000,00 - 2011</t>
  </si>
  <si>
    <t>93 dzieci uczęszczających do przedszkola</t>
  </si>
  <si>
    <t>Uwagi IZ RPO WD</t>
  </si>
  <si>
    <t>projekt niemożłiwy do wsparcia w ramach RPO WD ze względu na ograniczenia wynikające z regulacji wspólnotowych</t>
  </si>
  <si>
    <t>w chwili obecnej projekt niemożliwy do dofinansowania w ramach RPO WD ze względu na linię demarkacyjną ograniczającą wsparcie infrastruktury wod.-kan. do 15 tys. RLM</t>
  </si>
  <si>
    <t>typ projektu i wartość uniemożliwia udzielenie wsparcia w ramach RPO WD</t>
  </si>
  <si>
    <t>typ projektu umożliwia udzielenie wsparcia w ramach RPO WD, wymagana zmiana dopuszczalnej wartości projektu w Uszczegółowieniu RPO WD</t>
  </si>
  <si>
    <t>typ projektu uniemożliwia udzielenie wsparcia w ramach RPO WD</t>
  </si>
  <si>
    <t>Brzeziniec</t>
  </si>
  <si>
    <t>Remont pobocza i nawierzchni</t>
  </si>
  <si>
    <t>Uszkodzone pobocza, uszkodzenia w nawierzchni, 0.6 km</t>
  </si>
  <si>
    <t>Lwówek Śląski - Dworek</t>
  </si>
  <si>
    <t>Uszkodzenia ( rozmycie ) poboczy, uszkodzona nawierzchnia 2,4 km</t>
  </si>
  <si>
    <t>Marczów - Przeździedza</t>
  </si>
  <si>
    <t>Remont pobocza, korpusu drogi i nawierzchni</t>
  </si>
  <si>
    <t>Uszkodzone pobocza, uszkodzenia nawierzchni, podmycia korpusu drogowego 5,22 km</t>
  </si>
  <si>
    <t>Mirsk - Giebułtów</t>
  </si>
  <si>
    <t>Remont pobocza, konstrukcji drogi, nawierzchni i muru oporowego</t>
  </si>
  <si>
    <t>Uszkodzone pobocza, uszkodzenia w nawierzchni, uszkodzenie konstrukcji drogi ( mór oporowy ) 3,68 km</t>
  </si>
  <si>
    <t>Mlądz - Gierczyn</t>
  </si>
  <si>
    <t>Uszkodzone pobocza, uszkodzenia w nawierzchni, 2 km</t>
  </si>
  <si>
    <t>Olszyna - Ubocze</t>
  </si>
  <si>
    <t xml:space="preserve">Remont pobocza, konstrukcji drogi, nawierzchni </t>
  </si>
  <si>
    <t>Uszkodzenie poboczy, uszkodzenia nawierzchni wraz z konstrukcja drogi  1,05 km</t>
  </si>
  <si>
    <t>Sobota - Dębowy Gaj</t>
  </si>
  <si>
    <t>Uszkodzona nawierzchnia i pobocza 1 km</t>
  </si>
  <si>
    <t>Wieża</t>
  </si>
  <si>
    <t>Uszkodzona nawierzchnia i pobocza 3,2 km</t>
  </si>
  <si>
    <t>Wleń - Modrzewie</t>
  </si>
  <si>
    <t>Uszkodzona nawierzchnia i pobocza 2,4 km</t>
  </si>
  <si>
    <t>Lwówek Śląski - Sobota</t>
  </si>
  <si>
    <t>Remont korpusu drogowego i konstrukcji drogi</t>
  </si>
  <si>
    <t>Podmycie korpusu drogowego, uszkodzenie konstrukcji drogi, 0,05 km</t>
  </si>
  <si>
    <t>Pławna</t>
  </si>
  <si>
    <t>Remont przepustu</t>
  </si>
  <si>
    <t xml:space="preserve">Przepust fi=180 rozerwany wraz z fundamentem, rozerwane kręgi  </t>
  </si>
  <si>
    <t xml:space="preserve">Pławna </t>
  </si>
  <si>
    <t>Podmycie korpusu drogowego, uszkodzenie konstrukcji drogi, 0,03 km</t>
  </si>
  <si>
    <t>Remont podpory</t>
  </si>
  <si>
    <t>Podmyta podpora pośrednia</t>
  </si>
  <si>
    <t>Ubocze</t>
  </si>
  <si>
    <t>Remont skrzydełek mostu</t>
  </si>
  <si>
    <t>Podmyte skrzydełka mostu</t>
  </si>
  <si>
    <t>Powiat Lwówecki</t>
  </si>
  <si>
    <t>Powiat Jaworski</t>
  </si>
  <si>
    <t>Odbudowa mostu na drodze powiatowej relacji Bogaczów - Słup - Jawor nr 2786 D</t>
  </si>
  <si>
    <t>2010 - 0 zł
2011 -  290 000 zł</t>
  </si>
  <si>
    <t xml:space="preserve">Odbudowa mostu wraz z konstrukcją </t>
  </si>
  <si>
    <t xml:space="preserve">Most   jest najkrótszym przejazdem łączącym miejscowośći Chroślice z północną częścią gminy Męcinka. </t>
  </si>
  <si>
    <t>Termin przygotowania: I kw. 2011</t>
  </si>
  <si>
    <t>Odbudowa sieci kanlizacji deszczowej przy dr. Nr 2176D ul. Poniatowskiego w Jaworze</t>
  </si>
  <si>
    <t>2010 - 0 zł
2011 -  0 zł
2012 - 100 000 zł</t>
  </si>
  <si>
    <t>Odbudowa zniszczonej przez powódź sieci</t>
  </si>
  <si>
    <t xml:space="preserve">Zaniszczona sieć kanalizacyjna w ciągu drogi lączącej dwie części miasta Jawor, która stanowić będzie zagrożenie obecnie przy każdej większej ulewie dla przechodniów i kierowców. </t>
  </si>
  <si>
    <t>Termin przygotowania: IV 2011</t>
  </si>
  <si>
    <t>Odbudowa sieci kanlizacji deszczowej przy dr. Nr 2843D ul. Wrocławskiej w Jaworze</t>
  </si>
  <si>
    <t>2010 - 0 zł
2011 -  0 zł
2012 - 240 000 zł</t>
  </si>
  <si>
    <t>Zaniszczona sieć kanalizacyjna w ciągu drogi lączącej dwie części miasta Jawor, która stanowić będzie zagrożenie w tej chwili przy każdej większej ulewie dla przechodniów i kierowców. Trasa do  Urzędu Starostwa Powiatowego, Powiatowego Urzędu Pracy, Policji, zakałdów pracy największych w powiecie, droga wjazdowa do miasta stwarzająca zagrożenie i utrudnienia dla dużej części mieszkańców powiatu.</t>
  </si>
  <si>
    <t xml:space="preserve">Gmina Gryfów Śl. </t>
  </si>
  <si>
    <t xml:space="preserve">       A </t>
  </si>
  <si>
    <t xml:space="preserve"> nie - 2011 r. </t>
  </si>
  <si>
    <t xml:space="preserve"> nie </t>
  </si>
  <si>
    <t xml:space="preserve"> nie - 2011</t>
  </si>
  <si>
    <t xml:space="preserve">nie </t>
  </si>
  <si>
    <t xml:space="preserve">      A </t>
  </si>
  <si>
    <t xml:space="preserve"> nie - 2010</t>
  </si>
  <si>
    <t xml:space="preserve">     A </t>
  </si>
  <si>
    <t xml:space="preserve"> nie – 2010   </t>
  </si>
  <si>
    <t xml:space="preserve">1.Odbudowa dróg lokalnych </t>
  </si>
  <si>
    <t>1 100 000 w 2011 r.</t>
  </si>
  <si>
    <t>odbudowa nawierzchni i rowów przydrożnych</t>
  </si>
  <si>
    <t xml:space="preserve"> Uszkodzone drogi  gminne na długości 8   km </t>
  </si>
  <si>
    <t xml:space="preserve">2.Odbudowa   mostów  i    przepustów </t>
  </si>
  <si>
    <t xml:space="preserve">124 000,00 w 2011   </t>
  </si>
  <si>
    <t xml:space="preserve">odbudowa przyczółków, wymiana płyt nośnych  i przepustów </t>
  </si>
  <si>
    <t xml:space="preserve"> uszkodzone  3 mosty  i 10  przepustów </t>
  </si>
  <si>
    <t>2. Obiektu     obiektu         oświatowego-      Przedszkole     Publiczne     Gryfów Śląski</t>
  </si>
  <si>
    <t>57 304,00 w 2010</t>
  </si>
  <si>
    <t xml:space="preserve">osuszanie i odgrzybianie pomieszczeń, prace malarskie i posadzkarskie  </t>
  </si>
  <si>
    <t xml:space="preserve">zalane pomieszczenia piwniczne  z kuchnią, częścią socjalną, częścią magazynową, suszarnią i pralnią </t>
  </si>
  <si>
    <t xml:space="preserve">3. Odbudowa     Stacji     Uzdatniania      Wody -  Gryfów Sl. Jeleniogórska  6 </t>
  </si>
  <si>
    <t>59.815,00w 2010</t>
  </si>
  <si>
    <t xml:space="preserve">osuszaniei odgrzybianie pomieszczeń malowanie   </t>
  </si>
  <si>
    <t xml:space="preserve">zalane pomieszczenia Stacji Uzdatniania Wody w mieście  Gryfów Śląski - ze Stacji doprowadzana  woda do części  miasta  w wsi </t>
  </si>
  <si>
    <t>do 100000</t>
  </si>
  <si>
    <t>projekty do 100 tys.</t>
  </si>
  <si>
    <t>projekty 500 tys. do 1 mln</t>
  </si>
  <si>
    <t>projekty pow. 1 mln</t>
  </si>
  <si>
    <t>projekty do 300-500 tys.</t>
  </si>
  <si>
    <t>projekty do 200-300 tys.</t>
  </si>
  <si>
    <t>projekty do 100-200 tys.</t>
  </si>
  <si>
    <t>projekt potencjalnie możliwy do dofinansowania w ramach RPO WD bez konieczności zmiany zewnętrznej linii demarkacyjnej</t>
  </si>
  <si>
    <t>typ projektu umożliwia udzielenie wsparcia w ramach RPO WD</t>
  </si>
  <si>
    <t>projekt niemożliwy do dofinansowania w ramach RPO WD ze względu na jego wartość wykraczającą poza linię demarkacyjną</t>
  </si>
  <si>
    <t>Remont drogi powiatowej nr 3375 D</t>
  </si>
  <si>
    <t>Remont drogi powiatowej nr 2876 D</t>
  </si>
  <si>
    <t>Remont drogi powiatowej nr 3377 D</t>
  </si>
  <si>
    <t>Remont drogi na odcinku 5,4 km</t>
  </si>
  <si>
    <t>Remont drogi na odcinku 2,5 km</t>
  </si>
  <si>
    <t>Remont drogi na odcinku 1 km</t>
  </si>
  <si>
    <t>Remont drogi na odcinku 3 km</t>
  </si>
  <si>
    <t>NIE - 45 dni</t>
  </si>
  <si>
    <t>NIE -30 dni</t>
  </si>
  <si>
    <t>Gmina Stara Kamienica</t>
  </si>
  <si>
    <t>Odbudowa drogi nr 425/5 w Wojcieszycach</t>
  </si>
  <si>
    <t>470 000,00       w                2011 roku</t>
  </si>
  <si>
    <t>odbudowa nawierzchni drogi, odbudowa zniszczonych mostów</t>
  </si>
  <si>
    <t xml:space="preserve">Wnioskowana droga gminna jest jedną z głównych arterii komunikacyjnych w miejscowości Wojcieszyce. Droga umożliwia dojazd do ok. 50 zabudowań w tym Szkoły Podstawowej, Ochotniczej Straży Pożarnej oraz miejscowego Zakładu Pracy. </t>
  </si>
  <si>
    <t>NIE                                         dokumentacja zostanie przygotowana w terminie do 15 października 2010 r.</t>
  </si>
  <si>
    <t>Odbudowa mostu w ciągu drogi nr 164/1 w Wojcieszycach</t>
  </si>
  <si>
    <t>98 000,00       w                2011 roku</t>
  </si>
  <si>
    <t>odbudowa mostu: zniszczone przyczółki i uszkodzona płyta jezdna</t>
  </si>
  <si>
    <t>Uszkodzenie mostu uniemożliwia korzystanie z drogi mieszkańcom 12 budynków</t>
  </si>
  <si>
    <t>Odbudowa mostu w ciągu drogi nr 427/1 w Wojcieszycach</t>
  </si>
  <si>
    <t>68 000,00       w                2011 roku</t>
  </si>
  <si>
    <t>Most zlokalizowany jest na wylocie bardzo wąskiej drogi gminnej, po jego uszkodzeniu możliwy jest wjazd i wyjazd tylko z jednego kierunku ulicy. Tego typu rozwiązanie uniemożliwia korzystanie z drogi w sposób bezpieczny mieszkańcom 23 budynków zlokalizowanych wzdłóż przedmiotowej drogi.</t>
  </si>
  <si>
    <t>Gmina Walim</t>
  </si>
  <si>
    <t>Odbudowa i modernizacja muru oporowego wzdłuż ul. Wyspiańskiego w Walimiu na działkach 668 dr, 621/1</t>
  </si>
  <si>
    <t>rozbiórka starych fragmentów muru, wykonanie fundamentu, wymurowanie muru oporowego, wykonanie odwodnienia drogi, wykonanie i zamontowanie barier ochronnych</t>
  </si>
  <si>
    <t>Nawierzchnia ulicy Wyspiańskiego w Walimiu w roku 2009 byłą remontowana ze środków MSWiA. Gwałtowne ulewy w dniach 7 i 8 sierpnia spowodowały podmycie i bardzo duże uszkodzenia muru oporowego drogi. Jej stabilność jest zagrożona a tym samym  isnieje poważne niebespieczeństwo osunięcia się niedawno remontowanej drogi.</t>
  </si>
  <si>
    <t>nie, orientacyjny termin wykonania dokumentacji listopad 2010</t>
  </si>
  <si>
    <t>Odbudowa ulicy Królowej Jadwigi w Walimiu dz 455, 459/1, 639</t>
  </si>
  <si>
    <t>Rozmyta nawierzchnia,  podmyte skarpy, wyrwy na dł 600 mb</t>
  </si>
  <si>
    <t>nie orientacyjny termin wykonania styczeń/luty 2011</t>
  </si>
  <si>
    <t xml:space="preserve">Odbudowa ulicy Górna Kolonia w Walimiu dz. 705, </t>
  </si>
  <si>
    <t>Zniszczony przepust, rozmyta nawierzchnia drogi</t>
  </si>
  <si>
    <t>nie orientacyjny termin wykonania styczeń/luty 2012</t>
  </si>
  <si>
    <t>Odbudowa drogi nr 179 w Walimiu</t>
  </si>
  <si>
    <t>Rozmyta nawierzchnia drogi</t>
  </si>
  <si>
    <t>nie orientacyjny termin wykonania styczeń/luty 2013</t>
  </si>
  <si>
    <t>Odbudowa ul. Bocznej w Walimiu 426, 323/5, 253, 252/11</t>
  </si>
  <si>
    <t>Rozmyta nawierzchnia drogi, wyrwy</t>
  </si>
  <si>
    <t>nie orientacyjny termin wykonania styczeń/luty 2014</t>
  </si>
  <si>
    <t>Odbudowa drogi  wewnętrzna dojazdowa na dz 331 w Walimiu</t>
  </si>
  <si>
    <t>Wypłukana nawierzchnia i podbudowa drogi</t>
  </si>
  <si>
    <t>nie orientacyjny termin wykonania styczeń/luty 2015</t>
  </si>
  <si>
    <r>
      <t xml:space="preserve">Odbudowa nawierzchni drogi ul. Samorządowa w Walimiu
</t>
    </r>
    <r>
      <rPr>
        <sz val="12"/>
        <rFont val="Times New Roman"/>
        <family val="1"/>
      </rPr>
      <t xml:space="preserve"> dr 261</t>
    </r>
  </si>
  <si>
    <t>Wypłukana nawierzchnia</t>
  </si>
  <si>
    <t>nie orientacyjny termin wykonania styczeń/luty 2016</t>
  </si>
  <si>
    <t>Odbudowa ul. Wzgórze Wawe w Walimiul dz.421, 473, 483, 480/7</t>
  </si>
  <si>
    <t>Zniszczona nawierzchnia, wyrwy, uszkodzony przepust</t>
  </si>
  <si>
    <t>nie orientacyjny termin wykonania styczeń/luty 2017</t>
  </si>
  <si>
    <t>Odbudowa drogi ul. Konopnickiej w Walimiu
dr 415, 370, 376/6, 376/18, 376/21</t>
  </si>
  <si>
    <t>Zapadnięte chodniki i nawierzchnia jezdni z kostki,  wyrwy na dł 80 mb</t>
  </si>
  <si>
    <t>nie orientacyjny termin wykonania styczeń/luty 2018</t>
  </si>
  <si>
    <t>Odbudowa drogi dr 18 w Glinnie</t>
  </si>
  <si>
    <t>Jezdnia rozmyta, liczne zadołowania na dł 250 mb</t>
  </si>
  <si>
    <t>nie orientacyjny termin wykonania styczeń/luty 2019</t>
  </si>
  <si>
    <t>Odbudowa drogi dr 66 w Glinnie</t>
  </si>
  <si>
    <t>Jezdnia rozmyta, liczne zadołowania na dł 150 mb</t>
  </si>
  <si>
    <t>nie orientacyjny termin wykonania styczeń/luty 2020</t>
  </si>
  <si>
    <t>Odbudowa drogi w Glinnie dr 126, 120</t>
  </si>
  <si>
    <t>Liczne zadołowania, wyrwy na dł 300 mb</t>
  </si>
  <si>
    <t>nie orientacyjny termin wykonania styczeń/luty 2021</t>
  </si>
  <si>
    <t>Odbudowa drogi dz 141 w Glinnie</t>
  </si>
  <si>
    <t>wyrwy, zadołowania, na dł 200 mb</t>
  </si>
  <si>
    <t>nie orientacyjny termin wykonania styczeń/luty 2022</t>
  </si>
  <si>
    <t>Odbudowa drogi dr 250 w Jugowicach</t>
  </si>
  <si>
    <t>Rozmyta nawierzchnia drogi, wyrwy na dł 550 mb</t>
  </si>
  <si>
    <t>nie orientacyjny termin wykonania styczeń/luty 2023</t>
  </si>
  <si>
    <t>Odbudowa drogi nr  84 w Jugowicach</t>
  </si>
  <si>
    <t>Rozmyta nawierzchnia, wyrwy na dł 100 mb</t>
  </si>
  <si>
    <t>nie orientacyjny termin wykonania styczeń/luty 2024</t>
  </si>
  <si>
    <t>Odbudowa drogi nr 222 w Niedźwiedzicy</t>
  </si>
  <si>
    <t>Rozmyta nawierzchnia drogi, wyrwy na dł 300 mb</t>
  </si>
  <si>
    <t>nie orientacyjny termin wykonania styczeń/luty 2025</t>
  </si>
  <si>
    <t>Obudowa drogi w Niedźwiedzicy dr 205, 206</t>
  </si>
  <si>
    <t>Rozmyta nawierzchnia drogi, wyrwy na dł 225 mb</t>
  </si>
  <si>
    <t>nie orientacyjny termin wykonania styczeń/luty 2026</t>
  </si>
  <si>
    <t>Odbudowa drogi ul. Drzymały 220/5</t>
  </si>
  <si>
    <t>Rozmyta nawierzchnia drogi, wyrwy na dł 720 mb</t>
  </si>
  <si>
    <t>nie orientacyjny termin wykonania styczeń/luty 2027</t>
  </si>
  <si>
    <t xml:space="preserve">Odbudowa drogi w Zagórzu Śląskim dr 372, 373 </t>
  </si>
  <si>
    <t>Wypłukana nawierzchnia na dł 250 mb</t>
  </si>
  <si>
    <t>nie orientacyjny termin wykonania styczeń/luty 2028</t>
  </si>
  <si>
    <t>Odbudowa mostu w Rzeczka dr 15</t>
  </si>
  <si>
    <t xml:space="preserve">zniszczona konstrukcja mostu </t>
  </si>
  <si>
    <t>nie orientacyjny termin wykonania styczeń/luty 2029</t>
  </si>
  <si>
    <t>Remont mostu w Walimiu dr 712/4,677/1</t>
  </si>
  <si>
    <t>Podmyte przyczółki i zniszczony mur oporowy  jednego z przyczółków</t>
  </si>
  <si>
    <t>nie orientacyjny termin wykonania styczeń/luty 2030</t>
  </si>
  <si>
    <t>Uwagi:</t>
  </si>
  <si>
    <t>Ze względu na niewielki przedstawiony zakres informacji o projektach przyporządkowanie ich do grup A, B i C ma charakter wyłącznie orientacyjny.</t>
  </si>
  <si>
    <t>W przypadku inwestycji drogowych w ramach RPO WD dopusczalne są obecnie następujące typy projektów:</t>
  </si>
  <si>
    <t>Ze względu na ograniczony zakres informacji o projektach uniemożliwający jednozaczną ocenę wpisywania się zgłoszonych projektów do ww. typów projektów zwraca się uwagę na wyłącznie wstępny charakter dokonanego przyporządkowania projektów jako możłiwych do realizacji w ramach RPO.</t>
  </si>
  <si>
    <t xml:space="preserve">-  budowy i modernizacji dróg (przede wszystkim o dużym natężeniu ruchu) w celu poprawy jakości połączeń z siecią TEN-T oraz innymi drogami krajowymi
o dużym natężeniu ruchu) w celu poprawy jakości połączeń z siecią TEN-T oraz innymi drogami krajowymi
</t>
  </si>
  <si>
    <t>-  budowy i modernizacji obwodnic miast i miejscowości</t>
  </si>
  <si>
    <t>-  budowy i modernizacji dróg w celu poprawy połączeń tranzytowych przez miasta, w których występuje duże natężenie ruchu</t>
  </si>
  <si>
    <t>-  budowy i modernizacji dróg mających na celu poprawę dostępności ośrodków rozwoju gospodarczego zarówno o znaczeniu regionalnym (np. specjalne strefy ekonomiczne, parki technologiczne i przemysłowe) oraz lokalnych centrów aktywności gospodarczej</t>
  </si>
  <si>
    <t>-  budowy i modernizacji dróg mających na celu poprawę dostępności do miejsc atrakcyjnych turystycznie o znaczeniu regionalnym lub ponadregionalnym</t>
  </si>
  <si>
    <t>Zestawienie zgłoszonych projektów przez Gminy poszkodowane w powodzi 6-8 sierpnia na terenie Województwa Dolnośląskiego</t>
  </si>
  <si>
    <t>Razem</t>
  </si>
  <si>
    <t>Gmina Leśna</t>
  </si>
  <si>
    <t>1. Drogi gminne na długości 17,45 km oraz przepusty w cią-gach dróg gminnych</t>
  </si>
  <si>
    <t>2010r. - 6.690.000,00; 2011 r. 5.090.000,00</t>
  </si>
  <si>
    <t>przebudowa nawierzchni</t>
  </si>
  <si>
    <t>zniszczone nawierzchnie utrudniają a w niektórych przypadkach uniemozliwiają normalne funkcjonowanie mieszkańców (dojazd do pracy, szkoły, służb ratowniczych i komunalnych); stanowią zagrożenie dla uczestników ruchu drogowego</t>
  </si>
  <si>
    <t>na wszystkie wymienione w niniejszym zestawieniu oraz załączonym protokole inwestycje nie posiadamy dokumentacji projektowej. Szacunkowy okres jej wykonania wynosi ok. 3 m-cy od daty ogłoszneia zamówienia</t>
  </si>
  <si>
    <t xml:space="preserve">2. 10 mostów i 5 kładek </t>
  </si>
  <si>
    <t>2010 r. 545.000,00; 2011 r. 458.000,00</t>
  </si>
  <si>
    <t>odbudowa mostów i kładek</t>
  </si>
  <si>
    <t xml:space="preserve">3. 83 budynki komunalne w tym : 
- piwnice
- klatki schodowe
- pomieszczenia gospodarcze
</t>
  </si>
  <si>
    <t>2010 r. 572.000,00; 2011 r. 572.000,00</t>
  </si>
  <si>
    <t>osuszenie, odgrzybienie, wymiana tynkow i posadzek, wymiana kotów CO, zestawów hydroforowych, odbudowa pomieszczeń gospodarczych</t>
  </si>
  <si>
    <t>zalane budynki - zabezpieczenie budynków przez zagrzybieniem</t>
  </si>
  <si>
    <t xml:space="preserve">4. 850 m sieci wodociągowej i  1 ujęcie wody, 2 pompy sta-cjonarne  oraz 400 m ogrodzenia </t>
  </si>
  <si>
    <t>2010 r.475.000,00; 2011 r. 80.000,00</t>
  </si>
  <si>
    <t>odbudowa ujęcia wodysieci wodociągowych, ogrodzenia strefy ochronnej ujęcia wody, wymiana pomp</t>
  </si>
  <si>
    <t>przywrócenie możliwości zaopatrywania w wode pitną</t>
  </si>
  <si>
    <t>5. sieć kanalizacyjna i   5 szt. pomp oraz 2 szt. przepom-pownie ścieków</t>
  </si>
  <si>
    <t>2010 r. 10.000,00; 2011 r. 200.000,00</t>
  </si>
  <si>
    <t>wymiana  5 szt. pomp oraz naprawa 2 przepompowni</t>
  </si>
  <si>
    <t>konieczność przywrócenia prawidłowego funkcjonowania oczyszczalni ścieków i sieci kanalizacyjnej</t>
  </si>
  <si>
    <t>6. rowy gminne 8.350 m (podać typ) urządzenia melioracyj-ne</t>
  </si>
  <si>
    <t>2010 r.- 420.000,00; 2011 420.000,00</t>
  </si>
  <si>
    <t>uszkodzone brzegi i skarpy rowów</t>
  </si>
  <si>
    <t>odtworzenie rowów (brzegi, skarpy, dno)</t>
  </si>
  <si>
    <t>2010 r - 2.222.500,00; 2011 2.222.500,00</t>
  </si>
  <si>
    <t>odbudowa zniszczonej infrastruktury w obiektach uzyteczności publicznej; odbudowa zniszczonego oświetlenia ulicznego</t>
  </si>
  <si>
    <t>przywrócenie normalnego funkcjonowania społeczności; poprawa bezpieczeństwa obywateli</t>
  </si>
  <si>
    <t>c</t>
  </si>
  <si>
    <t>A/C</t>
  </si>
  <si>
    <t>opis projektu nie pozwala na jednoznaczne określenie możliwości wsparcia w ramach RPO WD</t>
  </si>
  <si>
    <t>Odbudowa zniszczonej infrastruktury w obiektach uzyteczności publicznej; odbudowa zniszczonego oświetlenia ulicznego</t>
  </si>
  <si>
    <t>Obecny stan techniczny drogi gminnej nr 109165D uniemożliwia korzystanie z niej w pełnym zakresie. Uszkodzona warstwa bitumiczna drogi na dł.862m wymaga odbudowy. Stan taki zmniejsza mobilność mieszkańców Radomierzyc ograniczając w ten sposób i tak utrudniony ich dostęp do rynku pracy, placówek służby zdrowia, szkół, przedszkoli. Realizacja projektu wpłynie na wzrost bezpieczeństwa użytkowników drogi oraz na poprawę warunków komunikacyjnych, usprawni funkcjonowanie działających podmiotów gospodarczych, jak i podniesie standard życia lokalnej ludności, który po dniu 07.08.2010r. został rażąco obniżony. Przedmiotowa droga jest bardzo ważnym szlakiem komunikacyjnym zarówno dla mieszkańców wsi, podróżnych ale i dla każdego kierowcy ponieważ stanowi jedyną alternatywę  dostania się na drogę wojewódzką nr 352. Droga nr 109165D w Radomierzycach łączy miejscowość Radomierzyce z drogą wojewódzką nr 352, którą można dojechać m.in. do miasta Zgorzelec i Bogatynia.</t>
  </si>
  <si>
    <t xml:space="preserve">Gmina Pielgrzymka </t>
  </si>
  <si>
    <t xml:space="preserve">Odbudowa drogi dz. Nr 640/2 w Wojcieszynie </t>
  </si>
  <si>
    <t xml:space="preserve">podbudowa drogi, wykonanie nawierzchni asfaltowej, odwodnienie drogi </t>
  </si>
  <si>
    <t xml:space="preserve">droga dojazdowa do gospodarstw i posesji w miejscowości Wojcieszyn </t>
  </si>
  <si>
    <t xml:space="preserve">NIE </t>
  </si>
  <si>
    <t xml:space="preserve">Odbudowa drogi dz. Nr 518/4, 643/1 w Wojcieszynie </t>
  </si>
  <si>
    <t xml:space="preserve">Odbudowa drogi dz. Nr 670, 662/2 w Wojcieszynie  </t>
  </si>
  <si>
    <t xml:space="preserve">Odbudowa drogi dz. Nr 689  w Wojcieszynie </t>
  </si>
  <si>
    <t xml:space="preserve">Odbudowa drogi dz. nr 731/2, 131/1, 145/2,144/5, 143/3. 130/1. 136/1  w Wojcieszynie </t>
  </si>
  <si>
    <t xml:space="preserve">Odbudowa drogi dz. Nr 713/5, 713/6 w Wojcieszynie </t>
  </si>
  <si>
    <t xml:space="preserve">Odbudowa drogi dz. nr 979 w Pielgrzymce </t>
  </si>
  <si>
    <t>droga dojazdowa do gospodarstw i posesji w miejscowości Pielgrzymka</t>
  </si>
  <si>
    <t xml:space="preserve">Odbudowa drogi dz. nr 909 w Pielgrzymce </t>
  </si>
  <si>
    <t xml:space="preserve">Odbudowa drogi dz. nr 924 w Pielgrzymce </t>
  </si>
  <si>
    <t xml:space="preserve">Odbudowa drogi dz. nr 861, 859/1, 835/4 w Pielgrzymce </t>
  </si>
  <si>
    <t xml:space="preserve">Odbudowa drogi dz. nr 110/4, 1100/1, 1101 w Pielgrzymce </t>
  </si>
  <si>
    <t xml:space="preserve">Odbudowa drogi dz. nr 1109 w Pielgrzymce </t>
  </si>
  <si>
    <t xml:space="preserve">Odbudowa drogi dz. nr 1100/2, 1062 w Pielgrzymce </t>
  </si>
  <si>
    <t xml:space="preserve">Odbudowa drogi dz. nr 1100/3 w Pielgrzymce </t>
  </si>
  <si>
    <t xml:space="preserve">Odbudowa drogi dz. Nr 881 w Pielgrzymce </t>
  </si>
  <si>
    <t xml:space="preserve">Odbudowa drogi dz. Nr 663/1, 664 w Nowej Wsi Grodziskiej </t>
  </si>
  <si>
    <t xml:space="preserve">droga dojazdowa do gospodarstw i posesji w miejscowości Nowa Wieś Grodziska </t>
  </si>
  <si>
    <t xml:space="preserve">Odbudowa drogi dz. Nr 709/1 w Nowej Wsi Grodziskiej </t>
  </si>
  <si>
    <t>Odbudowa drogi dz. Nr 566, 571/1  w Czaplach</t>
  </si>
  <si>
    <t xml:space="preserve">droga dojazdowa do gospodarstw i posesji w miejscowości Czaple </t>
  </si>
  <si>
    <t>Odbudowa drogi dz. Nr 589, 590  w Czaplach</t>
  </si>
  <si>
    <t>Odbudowa drogi dz. Nr 507/2, 498/1, 498/2 w Czaplach</t>
  </si>
  <si>
    <t>Odbudowa drogi dz. Nr 503 w Czaplach</t>
  </si>
  <si>
    <t>Odbudowa drogi dz. Nr 500 w Czaplach</t>
  </si>
  <si>
    <t>Odbudowa drogi dz. Nr 528/1, 541/1 w Czaplach</t>
  </si>
  <si>
    <t>Odbudowa drogi dz. Nr 541/3, 548/2 w Czaplach</t>
  </si>
  <si>
    <t>Odbudowa drogi dz. Nr 559 w Czaplach</t>
  </si>
  <si>
    <t>Odbudowa drogi dz. Nr 273 w Sędzimirowie</t>
  </si>
  <si>
    <t xml:space="preserve">droga dojazdowa do gospodarstw i posesji w miejscowości Sędzimirów </t>
  </si>
  <si>
    <t>Odbudowa drogi dz. Nr 151/4 w Sędzimirowie</t>
  </si>
  <si>
    <t>Odbudowa drogi dz. Nr 333 w Sędzimirowie</t>
  </si>
  <si>
    <t>Odbudowa drogi dz. Nr 348, 299  w Sędzimirowie</t>
  </si>
  <si>
    <t>Odbudowa drogi dz. Nr 566, 571/1  w Twardocicach</t>
  </si>
  <si>
    <t xml:space="preserve">droga dojazdowa do gospodarstw i posesji w miejscowości Twardocice </t>
  </si>
  <si>
    <t>Odbudowa drogi dz. Nr 155  w Twardocicach</t>
  </si>
  <si>
    <t>Odbudowa drogi dz. Nr 326  w Twardocicach</t>
  </si>
  <si>
    <t>Odbudowa drogi dz. Nr 340  w Twardocicach</t>
  </si>
  <si>
    <t>Odbudowa drogi dz. Nr 307/1, 307/2, 350/1, 340, 326   w Twardocicach</t>
  </si>
  <si>
    <t>Odbudowa drogi dz. Nr 382/1  w Twardocicach</t>
  </si>
  <si>
    <t>Odbudowa drogi dz. Nr 360 w Proboszczowie</t>
  </si>
  <si>
    <t>droga dojazdowa do gospodarstw i posesji w miejscowości Proboszczów</t>
  </si>
  <si>
    <t>Odbudowa drogi dz. Nr 1171, 1161, 1148 w Proboszczowie</t>
  </si>
  <si>
    <t>Odbudowa drogi dz. Nr 324, 356 w Proboszczowie</t>
  </si>
  <si>
    <t>Odbudowa drogi dz. Nr 900 w Proboszczowie</t>
  </si>
  <si>
    <t>Odbudowa drogi dz. Nr 789 w Proboszczowie</t>
  </si>
  <si>
    <t>Odbudowa drogi dz. Nr 1219 w Proboszczowie</t>
  </si>
  <si>
    <t>Odbudowa drogi dz. Nr 563 w Proboszczowie</t>
  </si>
  <si>
    <t>Odbudowa drogi dz. Nr 551 w Proboszczowie</t>
  </si>
  <si>
    <t>Odbudowa drogi dz. Nr 1812 w Proboszczowie</t>
  </si>
  <si>
    <t>Odbudowa drogi dz. Nr 75 w Proboszczowie</t>
  </si>
  <si>
    <t>Odbudowa drogi dz. Nr 901/4  w Proboszczowie</t>
  </si>
  <si>
    <t>Odbudowa drogi dz. Nr obok posesji Pani Puchłowskiej  w Proboszczowie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</si>
</sst>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 &quot;zł&quot;"/>
  </numFmts>
  <fonts count="48">
    <font>
      <sz val="11"/>
      <color theme="1"/>
      <name val="Czcionka tekstu podstawowego"/>
      <family val="2"/>
    </font>
    <font>
      <sz val="11"/>
      <color indexed="8"/>
      <name val="Czcionka tekstu podstawowego"/>
      <family val="2"/>
    </font>
    <font>
      <b/>
      <sz val="10"/>
      <name val="Arial"/>
      <family val="2"/>
    </font>
    <font>
      <sz val="12"/>
      <name val="Times New Roman"/>
      <family val="1"/>
    </font>
    <font>
      <b/>
      <sz val="12"/>
      <color indexed="8"/>
      <name val="Czcionka tekstu podstawowego"/>
      <family val="0"/>
    </font>
    <font>
      <b/>
      <sz val="22"/>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2"/>
      <name val="Calibri"/>
      <family val="2"/>
    </font>
    <font>
      <sz val="12"/>
      <color indexed="8"/>
      <name val="Czcionka tekstu podstawowego"/>
      <family val="2"/>
    </font>
    <font>
      <u val="single"/>
      <sz val="5.5"/>
      <color indexed="12"/>
      <name val="Czcionka tekstu podstawowego"/>
      <family val="2"/>
    </font>
    <font>
      <u val="single"/>
      <sz val="5.5"/>
      <color indexed="20"/>
      <name val="Czcionka tekstu podstawowego"/>
      <family val="2"/>
    </font>
    <font>
      <sz val="14"/>
      <color indexed="8"/>
      <name val="Czcionka tekstu podstawowego"/>
      <family val="2"/>
    </font>
    <font>
      <b/>
      <sz val="14"/>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5.5"/>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5.5"/>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zcionka tekstu podstawowego"/>
      <family val="2"/>
    </font>
    <font>
      <sz val="14"/>
      <color theme="1"/>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70">
    <xf numFmtId="0" fontId="0" fillId="0" borderId="0" xfId="0" applyAlignment="1">
      <alignment/>
    </xf>
    <xf numFmtId="0" fontId="0" fillId="0" borderId="0" xfId="0" applyAlignment="1">
      <alignment wrapText="1"/>
    </xf>
    <xf numFmtId="0" fontId="0" fillId="0" borderId="0" xfId="0" applyFill="1" applyAlignment="1">
      <alignment/>
    </xf>
    <xf numFmtId="0" fontId="0" fillId="0" borderId="10" xfId="0" applyFill="1" applyBorder="1" applyAlignment="1">
      <alignment/>
    </xf>
    <xf numFmtId="0" fontId="4" fillId="33"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4" fontId="22" fillId="0" borderId="10" xfId="0" applyNumberFormat="1" applyFont="1" applyFill="1" applyBorder="1" applyAlignment="1">
      <alignment horizontal="left" vertical="center" wrapText="1"/>
    </xf>
    <xf numFmtId="0" fontId="22" fillId="0" borderId="10" xfId="0" applyFont="1" applyBorder="1" applyAlignment="1">
      <alignment horizontal="left" vertical="center" wrapText="1"/>
    </xf>
    <xf numFmtId="0" fontId="22" fillId="0" borderId="10" xfId="0" applyNumberFormat="1" applyFont="1" applyBorder="1" applyAlignment="1">
      <alignment horizontal="left" vertical="center" wrapText="1"/>
    </xf>
    <xf numFmtId="4" fontId="22" fillId="0" borderId="10" xfId="0" applyNumberFormat="1" applyFont="1" applyBorder="1" applyAlignment="1">
      <alignment horizontal="left" vertical="center" wrapText="1"/>
    </xf>
    <xf numFmtId="3" fontId="22" fillId="0" borderId="10" xfId="0" applyNumberFormat="1" applyFont="1" applyBorder="1" applyAlignment="1">
      <alignment horizontal="left" vertical="center" wrapText="1"/>
    </xf>
    <xf numFmtId="0" fontId="46" fillId="0" borderId="10" xfId="0" applyFont="1" applyBorder="1" applyAlignment="1">
      <alignment horizontal="center" wrapText="1"/>
    </xf>
    <xf numFmtId="2" fontId="22" fillId="0" borderId="10" xfId="0" applyNumberFormat="1" applyFont="1" applyBorder="1" applyAlignment="1">
      <alignment horizontal="left" vertical="center" wrapText="1"/>
    </xf>
    <xf numFmtId="169" fontId="22" fillId="0" borderId="10" xfId="0" applyNumberFormat="1" applyFont="1" applyBorder="1" applyAlignment="1">
      <alignment horizontal="left" vertical="center" wrapText="1"/>
    </xf>
    <xf numFmtId="0" fontId="22" fillId="34" borderId="10" xfId="0" applyNumberFormat="1" applyFont="1" applyFill="1" applyBorder="1" applyAlignment="1">
      <alignment horizontal="left" vertical="center" wrapText="1"/>
    </xf>
    <xf numFmtId="0" fontId="22" fillId="34" borderId="10" xfId="0" applyFont="1" applyFill="1" applyBorder="1" applyAlignment="1">
      <alignment horizontal="left" vertical="center" wrapText="1"/>
    </xf>
    <xf numFmtId="6" fontId="22" fillId="0" borderId="10" xfId="0" applyNumberFormat="1" applyFont="1" applyBorder="1" applyAlignment="1">
      <alignment horizontal="left"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Border="1" applyAlignment="1">
      <alignment wrapText="1"/>
    </xf>
    <xf numFmtId="3" fontId="46" fillId="0" borderId="10" xfId="0" applyNumberFormat="1" applyFont="1" applyBorder="1" applyAlignment="1">
      <alignment wrapText="1"/>
    </xf>
    <xf numFmtId="3" fontId="46" fillId="0" borderId="10" xfId="0" applyNumberFormat="1" applyFont="1" applyBorder="1" applyAlignment="1">
      <alignment horizontal="center" wrapText="1"/>
    </xf>
    <xf numFmtId="0" fontId="22" fillId="0" borderId="10" xfId="0" applyFont="1" applyFill="1" applyBorder="1" applyAlignment="1">
      <alignment horizontal="center" vertical="center" wrapText="1"/>
    </xf>
    <xf numFmtId="0" fontId="0" fillId="0" borderId="11" xfId="0" applyFill="1" applyBorder="1" applyAlignment="1">
      <alignment/>
    </xf>
    <xf numFmtId="43" fontId="22" fillId="0" borderId="10" xfId="42" applyFont="1" applyFill="1" applyBorder="1" applyAlignment="1">
      <alignment horizontal="left" vertical="center" wrapText="1"/>
    </xf>
    <xf numFmtId="43" fontId="22" fillId="0" borderId="10" xfId="42" applyFont="1" applyBorder="1" applyAlignment="1">
      <alignment horizontal="left" vertical="center" wrapText="1"/>
    </xf>
    <xf numFmtId="43" fontId="22" fillId="0" borderId="10" xfId="42" applyFont="1" applyBorder="1" applyAlignment="1">
      <alignment horizontal="left" vertical="center" wrapText="1"/>
    </xf>
    <xf numFmtId="43" fontId="46" fillId="0" borderId="10" xfId="42" applyFont="1" applyBorder="1" applyAlignment="1">
      <alignment wrapText="1"/>
    </xf>
    <xf numFmtId="43" fontId="46" fillId="0" borderId="10" xfId="42" applyFont="1" applyBorder="1" applyAlignment="1">
      <alignment horizontal="center" wrapText="1"/>
    </xf>
    <xf numFmtId="43" fontId="22" fillId="34" borderId="10" xfId="42" applyFont="1" applyFill="1"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Fill="1" applyBorder="1" applyAlignment="1">
      <alignment horizontal="left" vertical="center" wrapText="1"/>
    </xf>
    <xf numFmtId="0" fontId="47" fillId="0" borderId="0" xfId="0" applyFont="1" applyAlignment="1">
      <alignment wrapText="1"/>
    </xf>
    <xf numFmtId="0" fontId="22" fillId="0" borderId="0" xfId="0" applyFont="1" applyBorder="1" applyAlignment="1">
      <alignment horizontal="left" vertical="center" wrapText="1"/>
    </xf>
    <xf numFmtId="0" fontId="0" fillId="35" borderId="0" xfId="0" applyFill="1" applyAlignment="1">
      <alignment horizontal="left"/>
    </xf>
    <xf numFmtId="0" fontId="0" fillId="35" borderId="0" xfId="0" applyFill="1" applyAlignment="1">
      <alignment horizontal="left" wrapText="1"/>
    </xf>
    <xf numFmtId="0" fontId="0" fillId="35" borderId="0" xfId="0" applyFill="1" applyAlignment="1">
      <alignment horizontal="left" vertical="center"/>
    </xf>
    <xf numFmtId="2" fontId="22" fillId="0" borderId="10" xfId="0" applyNumberFormat="1" applyFont="1" applyBorder="1" applyAlignment="1">
      <alignment horizontal="center" vertical="center" wrapText="1"/>
    </xf>
    <xf numFmtId="0" fontId="22" fillId="34" borderId="10" xfId="0" applyNumberFormat="1"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47" fillId="0" borderId="0" xfId="0" applyFont="1" applyAlignment="1">
      <alignment/>
    </xf>
    <xf numFmtId="0" fontId="27" fillId="0" borderId="10" xfId="0" applyFont="1" applyBorder="1" applyAlignment="1">
      <alignment horizontal="left" vertical="center" wrapText="1"/>
    </xf>
    <xf numFmtId="43" fontId="27" fillId="0" borderId="10" xfId="42" applyFont="1" applyBorder="1" applyAlignment="1">
      <alignment horizontal="left"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47" fillId="0" borderId="0" xfId="0" applyFont="1" applyAlignment="1">
      <alignment horizontal="left" wrapText="1"/>
    </xf>
    <xf numFmtId="3" fontId="22" fillId="0" borderId="10" xfId="0" applyNumberFormat="1" applyFont="1" applyBorder="1" applyAlignment="1">
      <alignment horizontal="left" vertical="center" wrapText="1"/>
    </xf>
    <xf numFmtId="0" fontId="22" fillId="0" borderId="10" xfId="0" applyFont="1" applyBorder="1" applyAlignment="1">
      <alignment horizontal="left" vertical="center" wrapText="1"/>
    </xf>
    <xf numFmtId="4" fontId="22" fillId="0" borderId="10" xfId="0" applyNumberFormat="1" applyFont="1" applyBorder="1" applyAlignment="1">
      <alignment horizontal="left" vertical="center" wrapText="1"/>
    </xf>
    <xf numFmtId="4" fontId="46" fillId="0" borderId="10" xfId="0" applyNumberFormat="1" applyFont="1" applyBorder="1" applyAlignment="1">
      <alignment horizontal="center" wrapText="1"/>
    </xf>
    <xf numFmtId="0" fontId="46" fillId="0" borderId="10" xfId="0" applyFont="1" applyBorder="1" applyAlignment="1">
      <alignment horizont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1" xfId="0" applyFont="1" applyFill="1" applyBorder="1" applyAlignment="1">
      <alignment horizontal="center" vertical="center" wrapText="1"/>
    </xf>
    <xf numFmtId="43" fontId="46" fillId="0" borderId="10" xfId="42" applyFont="1" applyBorder="1" applyAlignment="1">
      <alignment horizontal="center" wrapText="1"/>
    </xf>
    <xf numFmtId="0" fontId="5" fillId="0" borderId="14" xfId="0" applyFont="1" applyBorder="1" applyAlignment="1">
      <alignment horizontal="left"/>
    </xf>
    <xf numFmtId="2" fontId="22" fillId="0" borderId="10" xfId="0" applyNumberFormat="1" applyFont="1" applyBorder="1" applyAlignment="1">
      <alignment horizontal="left" vertical="center" wrapText="1"/>
    </xf>
    <xf numFmtId="0" fontId="22" fillId="0" borderId="10" xfId="0" applyFont="1" applyBorder="1" applyAlignment="1">
      <alignment horizontal="center" vertical="center" wrapText="1"/>
    </xf>
    <xf numFmtId="43" fontId="22" fillId="0" borderId="10" xfId="42" applyFont="1" applyBorder="1" applyAlignment="1">
      <alignment horizontal="left" vertical="center" wrapText="1"/>
    </xf>
    <xf numFmtId="2" fontId="22" fillId="0" borderId="10" xfId="0" applyNumberFormat="1" applyFont="1" applyFill="1" applyBorder="1" applyAlignment="1">
      <alignment horizontal="left" vertical="center" wrapText="1"/>
    </xf>
    <xf numFmtId="2" fontId="22" fillId="0" borderId="10"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3" xfId="0" applyNumberFormat="1" applyFont="1" applyBorder="1" applyAlignment="1">
      <alignment horizontal="left" vertical="center" wrapText="1"/>
    </xf>
    <xf numFmtId="0" fontId="22" fillId="0" borderId="10" xfId="0" applyFont="1"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46"/>
  <sheetViews>
    <sheetView tabSelected="1" zoomScale="50" zoomScaleNormal="50" zoomScalePageLayoutView="50" workbookViewId="0" topLeftCell="A5">
      <selection activeCell="H7" sqref="H7"/>
    </sheetView>
  </sheetViews>
  <sheetFormatPr defaultColWidth="8.796875" defaultRowHeight="14.25"/>
  <cols>
    <col min="1" max="1" width="15" style="0" customWidth="1"/>
    <col min="2" max="2" width="16.19921875" style="0" customWidth="1"/>
    <col min="3" max="3" width="15.59765625" style="0" customWidth="1"/>
    <col min="4" max="4" width="20.09765625" style="0" customWidth="1"/>
    <col min="5" max="5" width="14.5" style="0" customWidth="1"/>
    <col min="6" max="6" width="26.8984375" style="0" customWidth="1"/>
    <col min="7" max="7" width="39.5" style="0" customWidth="1"/>
    <col min="8" max="8" width="18.59765625" style="0" customWidth="1"/>
    <col min="9" max="9" width="17.3984375" style="0" customWidth="1"/>
    <col min="10" max="10" width="12.8984375" style="0" customWidth="1"/>
    <col min="11" max="11" width="14.59765625" style="0" customWidth="1"/>
    <col min="12" max="12" width="39.19921875" style="0" customWidth="1"/>
    <col min="14" max="14" width="0" style="36" hidden="1" customWidth="1"/>
    <col min="15" max="15" width="0" style="0" hidden="1" customWidth="1"/>
    <col min="16" max="16" width="31" style="0" hidden="1" customWidth="1"/>
    <col min="17" max="26" width="0" style="0" hidden="1" customWidth="1"/>
  </cols>
  <sheetData>
    <row r="1" spans="1:12" ht="46.5" customHeight="1">
      <c r="A1" s="58" t="s">
        <v>916</v>
      </c>
      <c r="B1" s="58"/>
      <c r="C1" s="58"/>
      <c r="D1" s="58"/>
      <c r="E1" s="58"/>
      <c r="F1" s="58"/>
      <c r="G1" s="58"/>
      <c r="H1" s="58"/>
      <c r="I1" s="58"/>
      <c r="J1" s="58"/>
      <c r="K1" s="58"/>
      <c r="L1" s="58"/>
    </row>
    <row r="2" spans="1:14" s="1" customFormat="1" ht="267.75">
      <c r="A2" s="4" t="s">
        <v>0</v>
      </c>
      <c r="B2" s="4" t="s">
        <v>1</v>
      </c>
      <c r="C2" s="4" t="s">
        <v>2</v>
      </c>
      <c r="D2" s="4" t="s">
        <v>3</v>
      </c>
      <c r="E2" s="4" t="s">
        <v>4</v>
      </c>
      <c r="F2" s="4" t="s">
        <v>5</v>
      </c>
      <c r="G2" s="4" t="s">
        <v>6</v>
      </c>
      <c r="H2" s="4" t="s">
        <v>7</v>
      </c>
      <c r="I2" s="4" t="s">
        <v>8</v>
      </c>
      <c r="J2" s="4" t="s">
        <v>9</v>
      </c>
      <c r="K2" s="4" t="s">
        <v>10</v>
      </c>
      <c r="L2" s="4" t="s">
        <v>728</v>
      </c>
      <c r="N2" s="37"/>
    </row>
    <row r="3" spans="1:12" ht="15">
      <c r="A3" s="17">
        <v>1</v>
      </c>
      <c r="B3" s="17">
        <v>2</v>
      </c>
      <c r="C3" s="17">
        <v>3</v>
      </c>
      <c r="D3" s="17">
        <v>4</v>
      </c>
      <c r="E3" s="17">
        <v>5</v>
      </c>
      <c r="F3" s="17">
        <v>6</v>
      </c>
      <c r="G3" s="17">
        <v>7</v>
      </c>
      <c r="H3" s="17">
        <v>8</v>
      </c>
      <c r="I3" s="17">
        <v>9</v>
      </c>
      <c r="J3" s="17">
        <v>10</v>
      </c>
      <c r="K3" s="17">
        <v>11</v>
      </c>
      <c r="L3" s="18">
        <v>12</v>
      </c>
    </row>
    <row r="4" spans="1:21" s="2" customFormat="1" ht="264" customHeight="1">
      <c r="A4" s="5" t="s">
        <v>11</v>
      </c>
      <c r="B4" s="5" t="s">
        <v>12</v>
      </c>
      <c r="C4" s="22" t="s">
        <v>13</v>
      </c>
      <c r="D4" s="24">
        <v>53520000</v>
      </c>
      <c r="E4" s="5" t="s">
        <v>14</v>
      </c>
      <c r="F4" s="5" t="s">
        <v>15</v>
      </c>
      <c r="G4" s="5" t="s">
        <v>16</v>
      </c>
      <c r="H4" s="5" t="s">
        <v>17</v>
      </c>
      <c r="I4" s="5" t="s">
        <v>18</v>
      </c>
      <c r="J4" s="5" t="s">
        <v>19</v>
      </c>
      <c r="K4" s="5" t="s">
        <v>20</v>
      </c>
      <c r="L4" s="5" t="s">
        <v>817</v>
      </c>
      <c r="M4" s="1"/>
      <c r="N4" s="38"/>
      <c r="O4" s="5" t="s">
        <v>13</v>
      </c>
      <c r="P4" s="5">
        <v>53520000</v>
      </c>
      <c r="Q4" s="2">
        <f>VALUE(P4)</f>
        <v>53520000</v>
      </c>
      <c r="S4" s="2">
        <v>0</v>
      </c>
      <c r="U4" s="2">
        <f>COUNTIF(Q4:Q241,"=0")</f>
        <v>24</v>
      </c>
    </row>
    <row r="5" spans="1:23" s="2" customFormat="1" ht="120.75" customHeight="1">
      <c r="A5" s="5" t="s">
        <v>11</v>
      </c>
      <c r="B5" s="5" t="s">
        <v>21</v>
      </c>
      <c r="C5" s="22" t="s">
        <v>50</v>
      </c>
      <c r="D5" s="24">
        <v>14480000</v>
      </c>
      <c r="E5" s="5" t="s">
        <v>23</v>
      </c>
      <c r="F5" s="5" t="s">
        <v>24</v>
      </c>
      <c r="G5" s="5" t="s">
        <v>25</v>
      </c>
      <c r="H5" s="5" t="s">
        <v>17</v>
      </c>
      <c r="I5" s="5" t="s">
        <v>18</v>
      </c>
      <c r="J5" s="5" t="s">
        <v>26</v>
      </c>
      <c r="K5" s="5" t="s">
        <v>20</v>
      </c>
      <c r="L5" s="5" t="s">
        <v>730</v>
      </c>
      <c r="M5" s="1"/>
      <c r="N5" s="38"/>
      <c r="O5" s="5" t="s">
        <v>50</v>
      </c>
      <c r="P5" s="5">
        <v>14480000</v>
      </c>
      <c r="Q5" s="2">
        <f aca="true" t="shared" si="0" ref="Q5:Q68">VALUE(P5)</f>
        <v>14480000</v>
      </c>
      <c r="S5" s="2" t="s">
        <v>810</v>
      </c>
      <c r="U5" s="2">
        <f>COUNTIF(Q4:Q241,"&lt;100001")</f>
        <v>88</v>
      </c>
      <c r="V5" s="3">
        <f>U5-U4</f>
        <v>64</v>
      </c>
      <c r="W5" s="3" t="s">
        <v>811</v>
      </c>
    </row>
    <row r="6" spans="1:23" s="2" customFormat="1" ht="183" customHeight="1">
      <c r="A6" s="5" t="s">
        <v>11</v>
      </c>
      <c r="B6" s="5" t="s">
        <v>27</v>
      </c>
      <c r="C6" s="22" t="s">
        <v>28</v>
      </c>
      <c r="D6" s="24">
        <v>35000000</v>
      </c>
      <c r="E6" s="6" t="s">
        <v>29</v>
      </c>
      <c r="F6" s="5" t="s">
        <v>30</v>
      </c>
      <c r="G6" s="5" t="s">
        <v>31</v>
      </c>
      <c r="H6" s="5" t="s">
        <v>32</v>
      </c>
      <c r="I6" s="5" t="s">
        <v>33</v>
      </c>
      <c r="J6" s="5"/>
      <c r="K6" s="5"/>
      <c r="L6" s="5" t="s">
        <v>729</v>
      </c>
      <c r="M6" s="1"/>
      <c r="N6" s="38"/>
      <c r="O6" s="5" t="s">
        <v>28</v>
      </c>
      <c r="P6" s="6">
        <v>35000000</v>
      </c>
      <c r="Q6" s="2">
        <f t="shared" si="0"/>
        <v>35000000</v>
      </c>
      <c r="U6" s="2">
        <f>COUNTIF(Q4:Q241,"&lt;200001")</f>
        <v>125</v>
      </c>
      <c r="V6" s="3">
        <f>U6-U5</f>
        <v>37</v>
      </c>
      <c r="W6" s="3" t="s">
        <v>816</v>
      </c>
    </row>
    <row r="7" spans="1:23" s="2" customFormat="1" ht="31.5">
      <c r="A7" s="69" t="s">
        <v>34</v>
      </c>
      <c r="B7" s="7" t="s">
        <v>35</v>
      </c>
      <c r="C7" s="30" t="s">
        <v>28</v>
      </c>
      <c r="D7" s="25">
        <v>10000</v>
      </c>
      <c r="E7" s="9">
        <v>10000</v>
      </c>
      <c r="F7" s="7" t="s">
        <v>36</v>
      </c>
      <c r="G7" s="7" t="s">
        <v>37</v>
      </c>
      <c r="H7" s="7" t="s">
        <v>33</v>
      </c>
      <c r="I7" s="7" t="s">
        <v>33</v>
      </c>
      <c r="J7" s="7"/>
      <c r="K7" s="7"/>
      <c r="L7" s="5" t="s">
        <v>731</v>
      </c>
      <c r="M7" s="1"/>
      <c r="N7" s="38"/>
      <c r="O7" s="7" t="s">
        <v>28</v>
      </c>
      <c r="P7" s="9">
        <v>10000</v>
      </c>
      <c r="Q7" s="2">
        <f t="shared" si="0"/>
        <v>10000</v>
      </c>
      <c r="U7" s="2">
        <f>COUNTIF(Q4:Q241,"&lt;300001")</f>
        <v>147</v>
      </c>
      <c r="V7" s="3">
        <f>U7-U6</f>
        <v>22</v>
      </c>
      <c r="W7" s="3" t="s">
        <v>815</v>
      </c>
    </row>
    <row r="8" spans="1:23" s="2" customFormat="1" ht="47.25">
      <c r="A8" s="69" t="s">
        <v>34</v>
      </c>
      <c r="B8" s="7" t="s">
        <v>39</v>
      </c>
      <c r="C8" s="30" t="s">
        <v>28</v>
      </c>
      <c r="D8" s="25">
        <v>10000</v>
      </c>
      <c r="E8" s="9">
        <v>10000</v>
      </c>
      <c r="F8" s="7" t="s">
        <v>40</v>
      </c>
      <c r="G8" s="7" t="s">
        <v>41</v>
      </c>
      <c r="H8" s="7" t="s">
        <v>33</v>
      </c>
      <c r="I8" s="7" t="s">
        <v>33</v>
      </c>
      <c r="J8" s="7"/>
      <c r="K8" s="7"/>
      <c r="L8" s="5" t="s">
        <v>731</v>
      </c>
      <c r="M8" s="1"/>
      <c r="N8" s="38"/>
      <c r="O8" s="7" t="s">
        <v>28</v>
      </c>
      <c r="P8" s="9">
        <v>10000</v>
      </c>
      <c r="Q8" s="2">
        <f t="shared" si="0"/>
        <v>10000</v>
      </c>
      <c r="U8" s="2">
        <f>COUNTIF(Q4:Q241,"&lt;500001")</f>
        <v>176</v>
      </c>
      <c r="V8" s="3">
        <f>U8-U7</f>
        <v>29</v>
      </c>
      <c r="W8" s="3" t="s">
        <v>814</v>
      </c>
    </row>
    <row r="9" spans="1:23" s="2" customFormat="1" ht="47.25">
      <c r="A9" s="69" t="s">
        <v>34</v>
      </c>
      <c r="B9" s="7" t="s">
        <v>42</v>
      </c>
      <c r="C9" s="30" t="s">
        <v>28</v>
      </c>
      <c r="D9" s="25">
        <v>10000</v>
      </c>
      <c r="E9" s="9">
        <v>10000</v>
      </c>
      <c r="F9" s="7" t="s">
        <v>43</v>
      </c>
      <c r="G9" s="7" t="s">
        <v>44</v>
      </c>
      <c r="H9" s="7" t="s">
        <v>33</v>
      </c>
      <c r="I9" s="7" t="s">
        <v>33</v>
      </c>
      <c r="J9" s="7"/>
      <c r="K9" s="7"/>
      <c r="L9" s="5" t="s">
        <v>731</v>
      </c>
      <c r="M9" s="1"/>
      <c r="N9" s="38"/>
      <c r="O9" s="7" t="s">
        <v>28</v>
      </c>
      <c r="P9" s="9">
        <v>10000</v>
      </c>
      <c r="Q9" s="2">
        <f t="shared" si="0"/>
        <v>10000</v>
      </c>
      <c r="U9" s="2">
        <f>COUNTIF(Q4:Q241,"&lt;1000001")</f>
        <v>204</v>
      </c>
      <c r="V9" s="3">
        <f>U9-U8</f>
        <v>28</v>
      </c>
      <c r="W9" s="3" t="s">
        <v>812</v>
      </c>
    </row>
    <row r="10" spans="1:23" s="2" customFormat="1" ht="63">
      <c r="A10" s="69" t="s">
        <v>34</v>
      </c>
      <c r="B10" s="7" t="s">
        <v>45</v>
      </c>
      <c r="C10" s="30" t="s">
        <v>28</v>
      </c>
      <c r="D10" s="25">
        <v>10000</v>
      </c>
      <c r="E10" s="9">
        <v>10000</v>
      </c>
      <c r="F10" s="5" t="s">
        <v>46</v>
      </c>
      <c r="G10" s="7" t="s">
        <v>47</v>
      </c>
      <c r="H10" s="7" t="s">
        <v>33</v>
      </c>
      <c r="I10" s="7" t="s">
        <v>33</v>
      </c>
      <c r="J10" s="7"/>
      <c r="K10" s="7"/>
      <c r="L10" s="5" t="s">
        <v>731</v>
      </c>
      <c r="M10" s="1"/>
      <c r="N10" s="38"/>
      <c r="O10" s="7" t="s">
        <v>28</v>
      </c>
      <c r="P10" s="9">
        <v>10000</v>
      </c>
      <c r="Q10" s="2">
        <f t="shared" si="0"/>
        <v>10000</v>
      </c>
      <c r="U10" s="2">
        <f>COUNTIF(Q4:Q241,"&gt;1000000")</f>
        <v>34</v>
      </c>
      <c r="V10" s="3">
        <f>U10</f>
        <v>34</v>
      </c>
      <c r="W10" s="3" t="s">
        <v>813</v>
      </c>
    </row>
    <row r="11" spans="1:22" s="2" customFormat="1" ht="87.75" customHeight="1">
      <c r="A11" s="7" t="s">
        <v>48</v>
      </c>
      <c r="B11" s="7" t="s">
        <v>49</v>
      </c>
      <c r="C11" s="30" t="s">
        <v>22</v>
      </c>
      <c r="D11" s="25">
        <v>700000</v>
      </c>
      <c r="E11" s="7" t="s">
        <v>51</v>
      </c>
      <c r="F11" s="7" t="s">
        <v>52</v>
      </c>
      <c r="G11" s="7" t="s">
        <v>53</v>
      </c>
      <c r="H11" s="7" t="s">
        <v>54</v>
      </c>
      <c r="I11" s="7" t="s">
        <v>33</v>
      </c>
      <c r="J11" s="7"/>
      <c r="K11" s="7"/>
      <c r="L11" s="5" t="s">
        <v>732</v>
      </c>
      <c r="M11" s="1"/>
      <c r="N11" s="38"/>
      <c r="O11" s="7" t="s">
        <v>50</v>
      </c>
      <c r="P11" s="9">
        <v>700000</v>
      </c>
      <c r="Q11" s="2">
        <f t="shared" si="0"/>
        <v>700000</v>
      </c>
      <c r="V11" s="23">
        <f>SUM(V5:V10)</f>
        <v>214</v>
      </c>
    </row>
    <row r="12" spans="1:17" s="2" customFormat="1" ht="94.5">
      <c r="A12" s="7" t="s">
        <v>48</v>
      </c>
      <c r="B12" s="7" t="s">
        <v>56</v>
      </c>
      <c r="C12" s="30" t="s">
        <v>22</v>
      </c>
      <c r="D12" s="25">
        <v>200000</v>
      </c>
      <c r="E12" s="7" t="s">
        <v>57</v>
      </c>
      <c r="F12" s="7" t="s">
        <v>52</v>
      </c>
      <c r="G12" s="7" t="s">
        <v>58</v>
      </c>
      <c r="H12" s="7" t="s">
        <v>54</v>
      </c>
      <c r="I12" s="7" t="s">
        <v>33</v>
      </c>
      <c r="J12" s="7"/>
      <c r="K12" s="7"/>
      <c r="L12" s="5" t="s">
        <v>732</v>
      </c>
      <c r="M12" s="1"/>
      <c r="N12" s="38"/>
      <c r="O12" s="7" t="s">
        <v>50</v>
      </c>
      <c r="P12" s="9">
        <v>200000</v>
      </c>
      <c r="Q12" s="2">
        <f t="shared" si="0"/>
        <v>200000</v>
      </c>
    </row>
    <row r="13" spans="1:17" s="2" customFormat="1" ht="78.75">
      <c r="A13" s="7" t="s">
        <v>48</v>
      </c>
      <c r="B13" s="7" t="s">
        <v>59</v>
      </c>
      <c r="C13" s="30" t="s">
        <v>22</v>
      </c>
      <c r="D13" s="25">
        <v>200000</v>
      </c>
      <c r="E13" s="7" t="s">
        <v>57</v>
      </c>
      <c r="F13" s="7" t="s">
        <v>60</v>
      </c>
      <c r="G13" s="7" t="s">
        <v>61</v>
      </c>
      <c r="H13" s="7" t="s">
        <v>54</v>
      </c>
      <c r="I13" s="7" t="s">
        <v>33</v>
      </c>
      <c r="J13" s="7"/>
      <c r="K13" s="7"/>
      <c r="L13" s="5" t="s">
        <v>732</v>
      </c>
      <c r="M13" s="1"/>
      <c r="N13" s="38"/>
      <c r="O13" s="7" t="s">
        <v>50</v>
      </c>
      <c r="P13" s="9">
        <v>200000</v>
      </c>
      <c r="Q13" s="2">
        <f t="shared" si="0"/>
        <v>200000</v>
      </c>
    </row>
    <row r="14" spans="1:17" s="2" customFormat="1" ht="110.25">
      <c r="A14" s="7" t="s">
        <v>48</v>
      </c>
      <c r="B14" s="7" t="s">
        <v>62</v>
      </c>
      <c r="C14" s="30" t="s">
        <v>13</v>
      </c>
      <c r="D14" s="25">
        <v>1500000</v>
      </c>
      <c r="E14" s="7" t="s">
        <v>63</v>
      </c>
      <c r="F14" s="7" t="s">
        <v>64</v>
      </c>
      <c r="G14" s="7" t="s">
        <v>65</v>
      </c>
      <c r="H14" s="7" t="s">
        <v>54</v>
      </c>
      <c r="I14" s="7" t="s">
        <v>33</v>
      </c>
      <c r="J14" s="7"/>
      <c r="K14" s="7"/>
      <c r="L14" s="5" t="s">
        <v>732</v>
      </c>
      <c r="M14" s="1"/>
      <c r="N14" s="38"/>
      <c r="O14" s="7" t="s">
        <v>13</v>
      </c>
      <c r="P14" s="9">
        <v>1500000</v>
      </c>
      <c r="Q14" s="2">
        <f t="shared" si="0"/>
        <v>1500000</v>
      </c>
    </row>
    <row r="15" spans="1:17" s="2" customFormat="1" ht="78.75">
      <c r="A15" s="7" t="s">
        <v>48</v>
      </c>
      <c r="B15" s="7" t="s">
        <v>66</v>
      </c>
      <c r="C15" s="30" t="s">
        <v>50</v>
      </c>
      <c r="D15" s="25">
        <v>300000</v>
      </c>
      <c r="E15" s="7" t="s">
        <v>67</v>
      </c>
      <c r="F15" s="7" t="s">
        <v>68</v>
      </c>
      <c r="G15" s="7" t="s">
        <v>69</v>
      </c>
      <c r="H15" s="7" t="s">
        <v>54</v>
      </c>
      <c r="I15" s="7" t="s">
        <v>33</v>
      </c>
      <c r="J15" s="7"/>
      <c r="K15" s="7"/>
      <c r="L15" s="5" t="s">
        <v>731</v>
      </c>
      <c r="M15" s="1"/>
      <c r="N15" s="38"/>
      <c r="O15" s="7" t="s">
        <v>50</v>
      </c>
      <c r="P15" s="9">
        <v>300000</v>
      </c>
      <c r="Q15" s="2">
        <f t="shared" si="0"/>
        <v>300000</v>
      </c>
    </row>
    <row r="16" spans="1:17" s="2" customFormat="1" ht="63">
      <c r="A16" s="7" t="s">
        <v>48</v>
      </c>
      <c r="B16" s="7" t="s">
        <v>70</v>
      </c>
      <c r="C16" s="30" t="s">
        <v>50</v>
      </c>
      <c r="D16" s="25">
        <v>120000</v>
      </c>
      <c r="E16" s="7" t="s">
        <v>71</v>
      </c>
      <c r="F16" s="7" t="s">
        <v>72</v>
      </c>
      <c r="G16" s="7" t="s">
        <v>69</v>
      </c>
      <c r="H16" s="7"/>
      <c r="I16" s="7"/>
      <c r="J16" s="7"/>
      <c r="K16" s="7"/>
      <c r="L16" s="5" t="s">
        <v>731</v>
      </c>
      <c r="M16" s="1"/>
      <c r="N16" s="38"/>
      <c r="O16" s="7" t="s">
        <v>50</v>
      </c>
      <c r="P16" s="9">
        <v>120000</v>
      </c>
      <c r="Q16" s="2">
        <f t="shared" si="0"/>
        <v>120000</v>
      </c>
    </row>
    <row r="17" spans="1:17" s="2" customFormat="1" ht="110.25">
      <c r="A17" s="7" t="s">
        <v>73</v>
      </c>
      <c r="B17" s="7" t="s">
        <v>74</v>
      </c>
      <c r="C17" s="30" t="s">
        <v>28</v>
      </c>
      <c r="D17" s="25">
        <v>110715</v>
      </c>
      <c r="E17" s="8" t="s">
        <v>75</v>
      </c>
      <c r="F17" s="7" t="s">
        <v>76</v>
      </c>
      <c r="G17" s="7" t="s">
        <v>77</v>
      </c>
      <c r="H17" s="7" t="s">
        <v>78</v>
      </c>
      <c r="I17" s="7" t="s">
        <v>33</v>
      </c>
      <c r="J17" s="7"/>
      <c r="K17" s="7"/>
      <c r="L17" s="5" t="s">
        <v>731</v>
      </c>
      <c r="M17" s="1"/>
      <c r="N17" s="38"/>
      <c r="O17" s="7" t="s">
        <v>28</v>
      </c>
      <c r="P17" s="9">
        <v>110715</v>
      </c>
      <c r="Q17" s="2">
        <f t="shared" si="0"/>
        <v>110715</v>
      </c>
    </row>
    <row r="18" spans="1:17" ht="78.75">
      <c r="A18" s="7" t="s">
        <v>73</v>
      </c>
      <c r="B18" s="7" t="s">
        <v>79</v>
      </c>
      <c r="C18" s="30" t="s">
        <v>28</v>
      </c>
      <c r="D18" s="25">
        <v>181063.25</v>
      </c>
      <c r="E18" s="8" t="s">
        <v>80</v>
      </c>
      <c r="F18" s="7" t="s">
        <v>81</v>
      </c>
      <c r="G18" s="7" t="s">
        <v>82</v>
      </c>
      <c r="H18" s="7" t="s">
        <v>83</v>
      </c>
      <c r="I18" s="7" t="s">
        <v>33</v>
      </c>
      <c r="J18" s="7"/>
      <c r="K18" s="7"/>
      <c r="L18" s="5" t="s">
        <v>731</v>
      </c>
      <c r="M18" s="1"/>
      <c r="N18" s="38"/>
      <c r="O18" s="7" t="s">
        <v>28</v>
      </c>
      <c r="P18" s="9">
        <v>181063.25</v>
      </c>
      <c r="Q18" s="2">
        <f t="shared" si="0"/>
        <v>181063.25</v>
      </c>
    </row>
    <row r="19" spans="1:17" ht="63">
      <c r="A19" s="7" t="s">
        <v>73</v>
      </c>
      <c r="B19" s="7" t="s">
        <v>84</v>
      </c>
      <c r="C19" s="22" t="s">
        <v>28</v>
      </c>
      <c r="D19" s="25">
        <v>346968</v>
      </c>
      <c r="E19" s="8" t="s">
        <v>85</v>
      </c>
      <c r="F19" s="7" t="s">
        <v>86</v>
      </c>
      <c r="G19" s="7" t="s">
        <v>87</v>
      </c>
      <c r="H19" s="7" t="s">
        <v>83</v>
      </c>
      <c r="I19" s="7" t="s">
        <v>33</v>
      </c>
      <c r="J19" s="7"/>
      <c r="K19" s="7"/>
      <c r="L19" s="5" t="s">
        <v>731</v>
      </c>
      <c r="M19" s="1"/>
      <c r="N19" s="38"/>
      <c r="O19" s="5" t="s">
        <v>28</v>
      </c>
      <c r="P19" s="9">
        <v>346968</v>
      </c>
      <c r="Q19" s="2">
        <f t="shared" si="0"/>
        <v>346968</v>
      </c>
    </row>
    <row r="20" spans="1:17" ht="63">
      <c r="A20" s="7" t="s">
        <v>73</v>
      </c>
      <c r="B20" s="7" t="s">
        <v>88</v>
      </c>
      <c r="C20" s="30" t="s">
        <v>28</v>
      </c>
      <c r="D20" s="25">
        <v>210694</v>
      </c>
      <c r="E20" s="8" t="s">
        <v>89</v>
      </c>
      <c r="F20" s="7" t="s">
        <v>90</v>
      </c>
      <c r="G20" s="7" t="s">
        <v>91</v>
      </c>
      <c r="H20" s="7" t="s">
        <v>83</v>
      </c>
      <c r="I20" s="7" t="s">
        <v>33</v>
      </c>
      <c r="J20" s="7"/>
      <c r="K20" s="7"/>
      <c r="L20" s="5" t="s">
        <v>731</v>
      </c>
      <c r="M20" s="1"/>
      <c r="N20" s="38"/>
      <c r="O20" s="7" t="s">
        <v>28</v>
      </c>
      <c r="P20" s="9">
        <v>210694</v>
      </c>
      <c r="Q20" s="2">
        <f t="shared" si="0"/>
        <v>210694</v>
      </c>
    </row>
    <row r="21" spans="1:17" ht="175.5" customHeight="1">
      <c r="A21" s="7" t="s">
        <v>92</v>
      </c>
      <c r="B21" s="7" t="s">
        <v>93</v>
      </c>
      <c r="C21" s="30" t="s">
        <v>28</v>
      </c>
      <c r="D21" s="25">
        <v>186313</v>
      </c>
      <c r="E21" s="7" t="s">
        <v>95</v>
      </c>
      <c r="F21" s="7" t="s">
        <v>96</v>
      </c>
      <c r="G21" s="7" t="s">
        <v>97</v>
      </c>
      <c r="H21" s="7" t="s">
        <v>98</v>
      </c>
      <c r="I21" s="7" t="s">
        <v>33</v>
      </c>
      <c r="J21" s="7"/>
      <c r="K21" s="7"/>
      <c r="L21" s="5" t="s">
        <v>731</v>
      </c>
      <c r="M21" s="1"/>
      <c r="N21" s="38"/>
      <c r="O21" s="7" t="s">
        <v>94</v>
      </c>
      <c r="P21" s="7">
        <v>186313</v>
      </c>
      <c r="Q21" s="2">
        <f t="shared" si="0"/>
        <v>186313</v>
      </c>
    </row>
    <row r="22" spans="1:17" ht="175.5" customHeight="1">
      <c r="A22" s="7" t="s">
        <v>92</v>
      </c>
      <c r="B22" s="7" t="s">
        <v>99</v>
      </c>
      <c r="C22" s="30" t="s">
        <v>28</v>
      </c>
      <c r="D22" s="25">
        <v>190441</v>
      </c>
      <c r="E22" s="7" t="s">
        <v>100</v>
      </c>
      <c r="F22" s="7" t="s">
        <v>96</v>
      </c>
      <c r="G22" s="7" t="s">
        <v>101</v>
      </c>
      <c r="H22" s="7" t="s">
        <v>98</v>
      </c>
      <c r="I22" s="7" t="s">
        <v>33</v>
      </c>
      <c r="J22" s="7"/>
      <c r="K22" s="7"/>
      <c r="L22" s="5" t="s">
        <v>731</v>
      </c>
      <c r="M22" s="1"/>
      <c r="N22" s="38"/>
      <c r="O22" s="7" t="s">
        <v>94</v>
      </c>
      <c r="P22" s="7">
        <v>190441</v>
      </c>
      <c r="Q22" s="2">
        <f t="shared" si="0"/>
        <v>190441</v>
      </c>
    </row>
    <row r="23" spans="1:17" ht="204.75">
      <c r="A23" s="7" t="s">
        <v>92</v>
      </c>
      <c r="B23" s="7" t="s">
        <v>102</v>
      </c>
      <c r="C23" s="30" t="s">
        <v>13</v>
      </c>
      <c r="D23" s="25">
        <v>89320</v>
      </c>
      <c r="E23" s="7" t="s">
        <v>104</v>
      </c>
      <c r="F23" s="7" t="s">
        <v>105</v>
      </c>
      <c r="G23" s="7" t="s">
        <v>106</v>
      </c>
      <c r="H23" s="7" t="s">
        <v>98</v>
      </c>
      <c r="I23" s="7" t="s">
        <v>33</v>
      </c>
      <c r="J23" s="7"/>
      <c r="K23" s="7"/>
      <c r="L23" s="5" t="s">
        <v>732</v>
      </c>
      <c r="M23" s="1"/>
      <c r="N23" s="38"/>
      <c r="O23" s="7" t="s">
        <v>103</v>
      </c>
      <c r="P23" s="7">
        <v>89320</v>
      </c>
      <c r="Q23" s="2">
        <f t="shared" si="0"/>
        <v>89320</v>
      </c>
    </row>
    <row r="24" spans="1:17" ht="204.75">
      <c r="A24" s="7" t="s">
        <v>92</v>
      </c>
      <c r="B24" s="7" t="s">
        <v>107</v>
      </c>
      <c r="C24" s="30" t="s">
        <v>13</v>
      </c>
      <c r="D24" s="25">
        <v>149314</v>
      </c>
      <c r="E24" s="7" t="s">
        <v>108</v>
      </c>
      <c r="F24" s="7" t="s">
        <v>105</v>
      </c>
      <c r="G24" s="7" t="s">
        <v>109</v>
      </c>
      <c r="H24" s="7" t="s">
        <v>98</v>
      </c>
      <c r="I24" s="7" t="s">
        <v>33</v>
      </c>
      <c r="J24" s="7"/>
      <c r="K24" s="7"/>
      <c r="L24" s="5" t="s">
        <v>732</v>
      </c>
      <c r="M24" s="1"/>
      <c r="N24" s="38"/>
      <c r="O24" s="7" t="s">
        <v>103</v>
      </c>
      <c r="P24" s="7">
        <v>149314</v>
      </c>
      <c r="Q24" s="2">
        <f t="shared" si="0"/>
        <v>149314</v>
      </c>
    </row>
    <row r="25" spans="1:17" ht="204.75">
      <c r="A25" s="7" t="s">
        <v>92</v>
      </c>
      <c r="B25" s="7" t="s">
        <v>110</v>
      </c>
      <c r="C25" s="30" t="s">
        <v>13</v>
      </c>
      <c r="D25" s="25">
        <v>157178</v>
      </c>
      <c r="E25" s="7" t="s">
        <v>111</v>
      </c>
      <c r="F25" s="7" t="s">
        <v>105</v>
      </c>
      <c r="G25" s="7" t="s">
        <v>112</v>
      </c>
      <c r="H25" s="7" t="s">
        <v>98</v>
      </c>
      <c r="I25" s="7" t="s">
        <v>33</v>
      </c>
      <c r="J25" s="7"/>
      <c r="K25" s="7"/>
      <c r="L25" s="5" t="s">
        <v>732</v>
      </c>
      <c r="M25" s="1"/>
      <c r="N25" s="38"/>
      <c r="O25" s="7" t="s">
        <v>103</v>
      </c>
      <c r="P25" s="7">
        <v>157178</v>
      </c>
      <c r="Q25" s="2">
        <f t="shared" si="0"/>
        <v>157178</v>
      </c>
    </row>
    <row r="26" spans="1:17" ht="204.75">
      <c r="A26" s="7" t="s">
        <v>92</v>
      </c>
      <c r="B26" s="7" t="s">
        <v>113</v>
      </c>
      <c r="C26" s="30" t="s">
        <v>13</v>
      </c>
      <c r="D26" s="25">
        <v>118397</v>
      </c>
      <c r="E26" s="7" t="s">
        <v>114</v>
      </c>
      <c r="F26" s="7" t="s">
        <v>105</v>
      </c>
      <c r="G26" s="7" t="s">
        <v>101</v>
      </c>
      <c r="H26" s="7" t="s">
        <v>98</v>
      </c>
      <c r="I26" s="7" t="s">
        <v>33</v>
      </c>
      <c r="J26" s="7"/>
      <c r="K26" s="7"/>
      <c r="L26" s="5" t="s">
        <v>732</v>
      </c>
      <c r="M26" s="1"/>
      <c r="N26" s="38"/>
      <c r="O26" s="7" t="s">
        <v>103</v>
      </c>
      <c r="P26" s="7">
        <v>118397</v>
      </c>
      <c r="Q26" s="2">
        <f t="shared" si="0"/>
        <v>118397</v>
      </c>
    </row>
    <row r="27" spans="1:17" ht="204.75">
      <c r="A27" s="7" t="s">
        <v>92</v>
      </c>
      <c r="B27" s="7" t="s">
        <v>115</v>
      </c>
      <c r="C27" s="30" t="s">
        <v>13</v>
      </c>
      <c r="D27" s="25">
        <v>125040</v>
      </c>
      <c r="E27" s="7" t="s">
        <v>116</v>
      </c>
      <c r="F27" s="7" t="s">
        <v>105</v>
      </c>
      <c r="G27" s="7" t="s">
        <v>117</v>
      </c>
      <c r="H27" s="7" t="s">
        <v>98</v>
      </c>
      <c r="I27" s="7" t="s">
        <v>33</v>
      </c>
      <c r="J27" s="7"/>
      <c r="K27" s="7"/>
      <c r="L27" s="5" t="s">
        <v>732</v>
      </c>
      <c r="M27" s="1"/>
      <c r="N27" s="38"/>
      <c r="O27" s="7" t="s">
        <v>103</v>
      </c>
      <c r="P27" s="7">
        <v>125040</v>
      </c>
      <c r="Q27" s="2">
        <f t="shared" si="0"/>
        <v>125040</v>
      </c>
    </row>
    <row r="28" spans="1:17" ht="204.75">
      <c r="A28" s="7" t="s">
        <v>92</v>
      </c>
      <c r="B28" s="7" t="s">
        <v>107</v>
      </c>
      <c r="C28" s="30" t="s">
        <v>13</v>
      </c>
      <c r="D28" s="25">
        <v>102492</v>
      </c>
      <c r="E28" s="7" t="s">
        <v>118</v>
      </c>
      <c r="F28" s="7" t="s">
        <v>105</v>
      </c>
      <c r="G28" s="7" t="s">
        <v>109</v>
      </c>
      <c r="H28" s="7" t="s">
        <v>98</v>
      </c>
      <c r="I28" s="7" t="s">
        <v>33</v>
      </c>
      <c r="J28" s="7"/>
      <c r="K28" s="7"/>
      <c r="L28" s="5" t="s">
        <v>732</v>
      </c>
      <c r="M28" s="1"/>
      <c r="N28" s="38"/>
      <c r="O28" s="7" t="s">
        <v>103</v>
      </c>
      <c r="P28" s="7">
        <v>102492</v>
      </c>
      <c r="Q28" s="2">
        <f t="shared" si="0"/>
        <v>102492</v>
      </c>
    </row>
    <row r="29" spans="1:17" ht="204.75">
      <c r="A29" s="7" t="s">
        <v>92</v>
      </c>
      <c r="B29" s="7" t="s">
        <v>113</v>
      </c>
      <c r="C29" s="30" t="s">
        <v>13</v>
      </c>
      <c r="D29" s="25">
        <v>89741</v>
      </c>
      <c r="E29" s="7" t="s">
        <v>119</v>
      </c>
      <c r="F29" s="7" t="s">
        <v>105</v>
      </c>
      <c r="G29" s="7" t="s">
        <v>101</v>
      </c>
      <c r="H29" s="7" t="s">
        <v>98</v>
      </c>
      <c r="I29" s="7" t="s">
        <v>33</v>
      </c>
      <c r="J29" s="7"/>
      <c r="K29" s="7"/>
      <c r="L29" s="5" t="s">
        <v>732</v>
      </c>
      <c r="M29" s="1"/>
      <c r="N29" s="38"/>
      <c r="O29" s="7" t="s">
        <v>103</v>
      </c>
      <c r="P29" s="7">
        <v>89741</v>
      </c>
      <c r="Q29" s="2">
        <f t="shared" si="0"/>
        <v>89741</v>
      </c>
    </row>
    <row r="30" spans="1:17" ht="204.75">
      <c r="A30" s="7" t="s">
        <v>92</v>
      </c>
      <c r="B30" s="7" t="s">
        <v>120</v>
      </c>
      <c r="C30" s="30" t="s">
        <v>13</v>
      </c>
      <c r="D30" s="25">
        <v>85234</v>
      </c>
      <c r="E30" s="7" t="s">
        <v>121</v>
      </c>
      <c r="F30" s="7" t="s">
        <v>105</v>
      </c>
      <c r="G30" s="7" t="s">
        <v>122</v>
      </c>
      <c r="H30" s="7" t="s">
        <v>98</v>
      </c>
      <c r="I30" s="7" t="s">
        <v>33</v>
      </c>
      <c r="J30" s="7"/>
      <c r="K30" s="7"/>
      <c r="L30" s="5" t="s">
        <v>732</v>
      </c>
      <c r="M30" s="1"/>
      <c r="N30" s="38"/>
      <c r="O30" s="7" t="s">
        <v>103</v>
      </c>
      <c r="P30" s="7">
        <v>85234</v>
      </c>
      <c r="Q30" s="2">
        <f t="shared" si="0"/>
        <v>85234</v>
      </c>
    </row>
    <row r="31" spans="1:17" ht="204.75">
      <c r="A31" s="7" t="s">
        <v>92</v>
      </c>
      <c r="B31" s="7" t="s">
        <v>123</v>
      </c>
      <c r="C31" s="30" t="s">
        <v>13</v>
      </c>
      <c r="D31" s="25">
        <v>171110</v>
      </c>
      <c r="E31" s="7" t="s">
        <v>124</v>
      </c>
      <c r="F31" s="7" t="s">
        <v>105</v>
      </c>
      <c r="G31" s="7" t="s">
        <v>122</v>
      </c>
      <c r="H31" s="7" t="s">
        <v>98</v>
      </c>
      <c r="I31" s="7" t="s">
        <v>33</v>
      </c>
      <c r="J31" s="7"/>
      <c r="K31" s="7"/>
      <c r="L31" s="5" t="s">
        <v>732</v>
      </c>
      <c r="M31" s="1"/>
      <c r="N31" s="38"/>
      <c r="O31" s="7" t="s">
        <v>103</v>
      </c>
      <c r="P31" s="7">
        <v>171110</v>
      </c>
      <c r="Q31" s="2">
        <f t="shared" si="0"/>
        <v>171110</v>
      </c>
    </row>
    <row r="32" spans="1:17" ht="204.75">
      <c r="A32" s="7" t="s">
        <v>92</v>
      </c>
      <c r="B32" s="7" t="s">
        <v>125</v>
      </c>
      <c r="C32" s="30" t="s">
        <v>13</v>
      </c>
      <c r="D32" s="25">
        <v>132855</v>
      </c>
      <c r="E32" s="7" t="s">
        <v>126</v>
      </c>
      <c r="F32" s="7" t="s">
        <v>105</v>
      </c>
      <c r="G32" s="7" t="s">
        <v>97</v>
      </c>
      <c r="H32" s="7" t="s">
        <v>98</v>
      </c>
      <c r="I32" s="7" t="s">
        <v>33</v>
      </c>
      <c r="J32" s="7"/>
      <c r="K32" s="7"/>
      <c r="L32" s="5" t="s">
        <v>732</v>
      </c>
      <c r="M32" s="1"/>
      <c r="N32" s="38"/>
      <c r="O32" s="7" t="s">
        <v>103</v>
      </c>
      <c r="P32" s="7">
        <v>132855</v>
      </c>
      <c r="Q32" s="2">
        <f t="shared" si="0"/>
        <v>132855</v>
      </c>
    </row>
    <row r="33" spans="1:17" ht="204.75">
      <c r="A33" s="7" t="s">
        <v>92</v>
      </c>
      <c r="B33" s="7" t="s">
        <v>107</v>
      </c>
      <c r="C33" s="30" t="s">
        <v>13</v>
      </c>
      <c r="D33" s="25">
        <v>370000</v>
      </c>
      <c r="E33" s="7" t="s">
        <v>127</v>
      </c>
      <c r="F33" s="7" t="s">
        <v>105</v>
      </c>
      <c r="G33" s="7" t="s">
        <v>109</v>
      </c>
      <c r="H33" s="7" t="s">
        <v>98</v>
      </c>
      <c r="I33" s="7" t="s">
        <v>33</v>
      </c>
      <c r="J33" s="7"/>
      <c r="K33" s="7"/>
      <c r="L33" s="5" t="s">
        <v>732</v>
      </c>
      <c r="M33" s="1"/>
      <c r="N33" s="38"/>
      <c r="O33" s="7" t="s">
        <v>103</v>
      </c>
      <c r="P33" s="7">
        <v>370000</v>
      </c>
      <c r="Q33" s="2">
        <f t="shared" si="0"/>
        <v>370000</v>
      </c>
    </row>
    <row r="34" spans="1:17" ht="204.75">
      <c r="A34" s="7" t="s">
        <v>92</v>
      </c>
      <c r="B34" s="7" t="s">
        <v>107</v>
      </c>
      <c r="C34" s="30" t="s">
        <v>13</v>
      </c>
      <c r="D34" s="25">
        <v>364000</v>
      </c>
      <c r="E34" s="7" t="s">
        <v>128</v>
      </c>
      <c r="F34" s="7" t="s">
        <v>105</v>
      </c>
      <c r="G34" s="7" t="s">
        <v>109</v>
      </c>
      <c r="H34" s="7" t="s">
        <v>98</v>
      </c>
      <c r="I34" s="7" t="s">
        <v>33</v>
      </c>
      <c r="J34" s="7"/>
      <c r="K34" s="7"/>
      <c r="L34" s="5" t="s">
        <v>732</v>
      </c>
      <c r="M34" s="1"/>
      <c r="N34" s="38"/>
      <c r="O34" s="7" t="s">
        <v>103</v>
      </c>
      <c r="P34" s="7">
        <v>364000</v>
      </c>
      <c r="Q34" s="2">
        <f t="shared" si="0"/>
        <v>364000</v>
      </c>
    </row>
    <row r="35" spans="1:17" ht="110.25">
      <c r="A35" s="7" t="s">
        <v>92</v>
      </c>
      <c r="B35" s="7" t="s">
        <v>129</v>
      </c>
      <c r="C35" s="30" t="s">
        <v>50</v>
      </c>
      <c r="D35" s="25">
        <v>70000</v>
      </c>
      <c r="E35" s="7" t="s">
        <v>131</v>
      </c>
      <c r="F35" s="7" t="s">
        <v>129</v>
      </c>
      <c r="G35" s="7" t="s">
        <v>132</v>
      </c>
      <c r="H35" s="7" t="s">
        <v>98</v>
      </c>
      <c r="I35" s="7" t="s">
        <v>33</v>
      </c>
      <c r="J35" s="7"/>
      <c r="K35" s="7"/>
      <c r="L35" s="5" t="s">
        <v>731</v>
      </c>
      <c r="M35" s="1"/>
      <c r="N35" s="38"/>
      <c r="O35" s="7" t="s">
        <v>130</v>
      </c>
      <c r="P35" s="7">
        <v>70000</v>
      </c>
      <c r="Q35" s="2">
        <f t="shared" si="0"/>
        <v>70000</v>
      </c>
    </row>
    <row r="36" spans="1:17" ht="110.25">
      <c r="A36" s="7" t="s">
        <v>92</v>
      </c>
      <c r="B36" s="7" t="s">
        <v>133</v>
      </c>
      <c r="C36" s="30" t="s">
        <v>22</v>
      </c>
      <c r="D36" s="25">
        <v>65000</v>
      </c>
      <c r="E36" s="7" t="s">
        <v>134</v>
      </c>
      <c r="F36" s="7" t="s">
        <v>135</v>
      </c>
      <c r="G36" s="7" t="s">
        <v>132</v>
      </c>
      <c r="H36" s="7" t="s">
        <v>98</v>
      </c>
      <c r="I36" s="7" t="s">
        <v>33</v>
      </c>
      <c r="J36" s="7"/>
      <c r="K36" s="7"/>
      <c r="L36" s="5" t="s">
        <v>732</v>
      </c>
      <c r="M36" s="1"/>
      <c r="N36" s="38"/>
      <c r="O36" s="7" t="s">
        <v>130</v>
      </c>
      <c r="P36" s="7">
        <v>65000</v>
      </c>
      <c r="Q36" s="2">
        <f t="shared" si="0"/>
        <v>65000</v>
      </c>
    </row>
    <row r="37" spans="1:17" ht="78.75">
      <c r="A37" s="7" t="s">
        <v>136</v>
      </c>
      <c r="B37" s="7" t="s">
        <v>137</v>
      </c>
      <c r="C37" s="30" t="s">
        <v>13</v>
      </c>
      <c r="D37" s="25">
        <v>335000</v>
      </c>
      <c r="E37" s="7" t="s">
        <v>138</v>
      </c>
      <c r="F37" s="7" t="s">
        <v>139</v>
      </c>
      <c r="G37" s="7" t="s">
        <v>140</v>
      </c>
      <c r="H37" s="7" t="s">
        <v>141</v>
      </c>
      <c r="I37" s="7" t="s">
        <v>33</v>
      </c>
      <c r="J37" s="7"/>
      <c r="K37" s="7"/>
      <c r="L37" s="5" t="s">
        <v>732</v>
      </c>
      <c r="M37" s="1"/>
      <c r="N37" s="38"/>
      <c r="O37" s="7" t="s">
        <v>13</v>
      </c>
      <c r="P37" s="9">
        <v>335000</v>
      </c>
      <c r="Q37" s="2">
        <f t="shared" si="0"/>
        <v>335000</v>
      </c>
    </row>
    <row r="38" spans="1:17" ht="63">
      <c r="A38" s="7" t="s">
        <v>136</v>
      </c>
      <c r="B38" s="7" t="s">
        <v>142</v>
      </c>
      <c r="C38" s="30" t="s">
        <v>13</v>
      </c>
      <c r="D38" s="25">
        <v>320000</v>
      </c>
      <c r="E38" s="7" t="s">
        <v>143</v>
      </c>
      <c r="F38" s="7" t="s">
        <v>144</v>
      </c>
      <c r="G38" s="7" t="s">
        <v>145</v>
      </c>
      <c r="H38" s="7" t="s">
        <v>141</v>
      </c>
      <c r="I38" s="7" t="s">
        <v>33</v>
      </c>
      <c r="J38" s="7"/>
      <c r="K38" s="7"/>
      <c r="L38" s="5" t="s">
        <v>732</v>
      </c>
      <c r="M38" s="1"/>
      <c r="N38" s="38"/>
      <c r="O38" s="7" t="s">
        <v>13</v>
      </c>
      <c r="P38" s="9">
        <v>320000</v>
      </c>
      <c r="Q38" s="2">
        <f t="shared" si="0"/>
        <v>320000</v>
      </c>
    </row>
    <row r="39" spans="1:17" ht="63">
      <c r="A39" s="7" t="s">
        <v>136</v>
      </c>
      <c r="B39" s="7" t="s">
        <v>146</v>
      </c>
      <c r="C39" s="30" t="s">
        <v>13</v>
      </c>
      <c r="D39" s="25">
        <v>120000</v>
      </c>
      <c r="E39" s="7" t="s">
        <v>147</v>
      </c>
      <c r="F39" s="7" t="s">
        <v>144</v>
      </c>
      <c r="G39" s="7" t="s">
        <v>148</v>
      </c>
      <c r="H39" s="7" t="s">
        <v>141</v>
      </c>
      <c r="I39" s="7" t="s">
        <v>33</v>
      </c>
      <c r="J39" s="7"/>
      <c r="K39" s="7"/>
      <c r="L39" s="5" t="s">
        <v>732</v>
      </c>
      <c r="M39" s="1"/>
      <c r="N39" s="38"/>
      <c r="O39" s="7" t="s">
        <v>13</v>
      </c>
      <c r="P39" s="9">
        <v>120000</v>
      </c>
      <c r="Q39" s="2">
        <f t="shared" si="0"/>
        <v>120000</v>
      </c>
    </row>
    <row r="40" spans="1:17" ht="63">
      <c r="A40" s="7" t="s">
        <v>136</v>
      </c>
      <c r="B40" s="7" t="s">
        <v>149</v>
      </c>
      <c r="C40" s="30" t="s">
        <v>13</v>
      </c>
      <c r="D40" s="25">
        <v>55000</v>
      </c>
      <c r="E40" s="7" t="s">
        <v>150</v>
      </c>
      <c r="F40" s="7" t="s">
        <v>144</v>
      </c>
      <c r="G40" s="7" t="s">
        <v>151</v>
      </c>
      <c r="H40" s="7" t="s">
        <v>141</v>
      </c>
      <c r="I40" s="7" t="s">
        <v>33</v>
      </c>
      <c r="J40" s="7"/>
      <c r="K40" s="7"/>
      <c r="L40" s="5" t="s">
        <v>732</v>
      </c>
      <c r="M40" s="1"/>
      <c r="N40" s="38"/>
      <c r="O40" s="7" t="s">
        <v>13</v>
      </c>
      <c r="P40" s="9">
        <v>55000</v>
      </c>
      <c r="Q40" s="2">
        <f t="shared" si="0"/>
        <v>55000</v>
      </c>
    </row>
    <row r="41" spans="1:17" ht="78.75">
      <c r="A41" s="7" t="s">
        <v>136</v>
      </c>
      <c r="B41" s="7" t="s">
        <v>152</v>
      </c>
      <c r="C41" s="30" t="s">
        <v>13</v>
      </c>
      <c r="D41" s="25">
        <v>130000</v>
      </c>
      <c r="E41" s="7" t="s">
        <v>153</v>
      </c>
      <c r="F41" s="7" t="s">
        <v>154</v>
      </c>
      <c r="G41" s="7" t="s">
        <v>155</v>
      </c>
      <c r="H41" s="7" t="s">
        <v>141</v>
      </c>
      <c r="I41" s="7" t="s">
        <v>33</v>
      </c>
      <c r="J41" s="7"/>
      <c r="K41" s="7"/>
      <c r="L41" s="5" t="s">
        <v>732</v>
      </c>
      <c r="M41" s="1"/>
      <c r="N41" s="38"/>
      <c r="O41" s="7" t="s">
        <v>13</v>
      </c>
      <c r="P41" s="9">
        <v>130000</v>
      </c>
      <c r="Q41" s="2">
        <f t="shared" si="0"/>
        <v>130000</v>
      </c>
    </row>
    <row r="42" spans="1:17" ht="63">
      <c r="A42" s="7" t="s">
        <v>136</v>
      </c>
      <c r="B42" s="7" t="s">
        <v>156</v>
      </c>
      <c r="C42" s="30" t="s">
        <v>13</v>
      </c>
      <c r="D42" s="25">
        <v>90000</v>
      </c>
      <c r="E42" s="7" t="s">
        <v>157</v>
      </c>
      <c r="F42" s="7" t="s">
        <v>144</v>
      </c>
      <c r="G42" s="7" t="s">
        <v>158</v>
      </c>
      <c r="H42" s="7" t="s">
        <v>141</v>
      </c>
      <c r="I42" s="7" t="s">
        <v>33</v>
      </c>
      <c r="J42" s="7"/>
      <c r="K42" s="7"/>
      <c r="L42" s="5" t="s">
        <v>732</v>
      </c>
      <c r="M42" s="1"/>
      <c r="N42" s="38"/>
      <c r="O42" s="7" t="s">
        <v>13</v>
      </c>
      <c r="P42" s="9">
        <v>90000</v>
      </c>
      <c r="Q42" s="2">
        <f t="shared" si="0"/>
        <v>90000</v>
      </c>
    </row>
    <row r="43" spans="1:17" ht="63">
      <c r="A43" s="7" t="s">
        <v>136</v>
      </c>
      <c r="B43" s="7" t="s">
        <v>159</v>
      </c>
      <c r="C43" s="30" t="s">
        <v>13</v>
      </c>
      <c r="D43" s="25">
        <v>115000</v>
      </c>
      <c r="E43" s="7" t="s">
        <v>160</v>
      </c>
      <c r="F43" s="7" t="s">
        <v>161</v>
      </c>
      <c r="G43" s="7" t="s">
        <v>162</v>
      </c>
      <c r="H43" s="7" t="s">
        <v>141</v>
      </c>
      <c r="I43" s="7" t="s">
        <v>33</v>
      </c>
      <c r="J43" s="7"/>
      <c r="K43" s="7"/>
      <c r="L43" s="5" t="s">
        <v>732</v>
      </c>
      <c r="M43" s="1"/>
      <c r="N43" s="38"/>
      <c r="O43" s="7" t="s">
        <v>13</v>
      </c>
      <c r="P43" s="9">
        <v>115000</v>
      </c>
      <c r="Q43" s="2">
        <f t="shared" si="0"/>
        <v>115000</v>
      </c>
    </row>
    <row r="44" spans="1:17" ht="63">
      <c r="A44" s="7" t="s">
        <v>136</v>
      </c>
      <c r="B44" s="7" t="s">
        <v>163</v>
      </c>
      <c r="C44" s="30" t="s">
        <v>13</v>
      </c>
      <c r="D44" s="25">
        <v>60000</v>
      </c>
      <c r="E44" s="7" t="s">
        <v>164</v>
      </c>
      <c r="F44" s="7" t="s">
        <v>165</v>
      </c>
      <c r="G44" s="7" t="s">
        <v>166</v>
      </c>
      <c r="H44" s="7" t="s">
        <v>141</v>
      </c>
      <c r="I44" s="7" t="s">
        <v>33</v>
      </c>
      <c r="J44" s="7"/>
      <c r="K44" s="7"/>
      <c r="L44" s="5" t="s">
        <v>732</v>
      </c>
      <c r="M44" s="1"/>
      <c r="N44" s="38"/>
      <c r="O44" s="7" t="s">
        <v>13</v>
      </c>
      <c r="P44" s="9">
        <v>60000</v>
      </c>
      <c r="Q44" s="2">
        <f t="shared" si="0"/>
        <v>60000</v>
      </c>
    </row>
    <row r="45" spans="1:17" ht="63">
      <c r="A45" s="7" t="s">
        <v>136</v>
      </c>
      <c r="B45" s="7" t="s">
        <v>167</v>
      </c>
      <c r="C45" s="30" t="s">
        <v>13</v>
      </c>
      <c r="D45" s="25">
        <v>60000</v>
      </c>
      <c r="E45" s="7" t="s">
        <v>164</v>
      </c>
      <c r="F45" s="7" t="s">
        <v>165</v>
      </c>
      <c r="G45" s="7" t="s">
        <v>168</v>
      </c>
      <c r="H45" s="7" t="s">
        <v>141</v>
      </c>
      <c r="I45" s="7" t="s">
        <v>33</v>
      </c>
      <c r="J45" s="7"/>
      <c r="K45" s="7"/>
      <c r="L45" s="5" t="s">
        <v>732</v>
      </c>
      <c r="M45" s="1"/>
      <c r="N45" s="38"/>
      <c r="O45" s="7" t="s">
        <v>13</v>
      </c>
      <c r="P45" s="9">
        <v>60000</v>
      </c>
      <c r="Q45" s="2">
        <f t="shared" si="0"/>
        <v>60000</v>
      </c>
    </row>
    <row r="46" spans="1:17" ht="63">
      <c r="A46" s="7" t="s">
        <v>136</v>
      </c>
      <c r="B46" s="7" t="s">
        <v>169</v>
      </c>
      <c r="C46" s="30" t="s">
        <v>13</v>
      </c>
      <c r="D46" s="25">
        <v>80000</v>
      </c>
      <c r="E46" s="7" t="s">
        <v>170</v>
      </c>
      <c r="F46" s="7" t="s">
        <v>171</v>
      </c>
      <c r="G46" s="7" t="s">
        <v>172</v>
      </c>
      <c r="H46" s="7" t="s">
        <v>141</v>
      </c>
      <c r="I46" s="7" t="s">
        <v>33</v>
      </c>
      <c r="J46" s="7"/>
      <c r="K46" s="7"/>
      <c r="L46" s="5" t="s">
        <v>732</v>
      </c>
      <c r="M46" s="1"/>
      <c r="N46" s="38"/>
      <c r="O46" s="7" t="s">
        <v>13</v>
      </c>
      <c r="P46" s="9">
        <v>80000</v>
      </c>
      <c r="Q46" s="2">
        <f t="shared" si="0"/>
        <v>80000</v>
      </c>
    </row>
    <row r="47" spans="1:17" ht="63">
      <c r="A47" s="7" t="s">
        <v>136</v>
      </c>
      <c r="B47" s="7" t="s">
        <v>173</v>
      </c>
      <c r="C47" s="30" t="s">
        <v>13</v>
      </c>
      <c r="D47" s="25">
        <v>30000</v>
      </c>
      <c r="E47" s="7" t="s">
        <v>174</v>
      </c>
      <c r="F47" s="7" t="s">
        <v>175</v>
      </c>
      <c r="G47" s="7" t="s">
        <v>176</v>
      </c>
      <c r="H47" s="7" t="s">
        <v>141</v>
      </c>
      <c r="I47" s="7" t="s">
        <v>33</v>
      </c>
      <c r="J47" s="7"/>
      <c r="K47" s="7"/>
      <c r="L47" s="5" t="s">
        <v>732</v>
      </c>
      <c r="M47" s="1"/>
      <c r="N47" s="38"/>
      <c r="O47" s="7" t="s">
        <v>13</v>
      </c>
      <c r="P47" s="9">
        <v>30000</v>
      </c>
      <c r="Q47" s="2">
        <f t="shared" si="0"/>
        <v>30000</v>
      </c>
    </row>
    <row r="48" spans="1:17" ht="126">
      <c r="A48" s="7" t="s">
        <v>177</v>
      </c>
      <c r="B48" s="7" t="s">
        <v>178</v>
      </c>
      <c r="C48" s="30" t="s">
        <v>28</v>
      </c>
      <c r="D48" s="25">
        <v>400000</v>
      </c>
      <c r="E48" s="9" t="s">
        <v>179</v>
      </c>
      <c r="F48" s="7" t="s">
        <v>180</v>
      </c>
      <c r="G48" s="7" t="s">
        <v>181</v>
      </c>
      <c r="H48" s="7" t="s">
        <v>182</v>
      </c>
      <c r="I48" s="7" t="s">
        <v>33</v>
      </c>
      <c r="J48" s="7"/>
      <c r="K48" s="7"/>
      <c r="L48" s="5" t="s">
        <v>731</v>
      </c>
      <c r="M48" s="1"/>
      <c r="N48" s="38"/>
      <c r="O48" s="7" t="s">
        <v>28</v>
      </c>
      <c r="P48" s="9">
        <v>400000</v>
      </c>
      <c r="Q48" s="2">
        <f t="shared" si="0"/>
        <v>400000</v>
      </c>
    </row>
    <row r="49" spans="1:17" ht="119.25" customHeight="1">
      <c r="A49" s="7" t="s">
        <v>177</v>
      </c>
      <c r="B49" s="7" t="s">
        <v>183</v>
      </c>
      <c r="C49" s="30" t="s">
        <v>28</v>
      </c>
      <c r="D49" s="25">
        <v>70000</v>
      </c>
      <c r="E49" s="9" t="s">
        <v>184</v>
      </c>
      <c r="F49" s="7" t="s">
        <v>185</v>
      </c>
      <c r="G49" s="7" t="s">
        <v>186</v>
      </c>
      <c r="H49" s="7" t="s">
        <v>182</v>
      </c>
      <c r="I49" s="7" t="s">
        <v>33</v>
      </c>
      <c r="J49" s="7"/>
      <c r="K49" s="7"/>
      <c r="L49" s="5" t="s">
        <v>731</v>
      </c>
      <c r="M49" s="1"/>
      <c r="N49" s="38"/>
      <c r="O49" s="7" t="s">
        <v>28</v>
      </c>
      <c r="P49" s="9">
        <v>70000</v>
      </c>
      <c r="Q49" s="2">
        <f t="shared" si="0"/>
        <v>70000</v>
      </c>
    </row>
    <row r="50" spans="1:17" ht="125.25" customHeight="1">
      <c r="A50" s="7" t="s">
        <v>177</v>
      </c>
      <c r="B50" s="7" t="s">
        <v>187</v>
      </c>
      <c r="C50" s="30" t="s">
        <v>28</v>
      </c>
      <c r="D50" s="25">
        <v>350000</v>
      </c>
      <c r="E50" s="9" t="s">
        <v>188</v>
      </c>
      <c r="F50" s="7" t="s">
        <v>189</v>
      </c>
      <c r="G50" s="7" t="s">
        <v>190</v>
      </c>
      <c r="H50" s="7" t="s">
        <v>182</v>
      </c>
      <c r="I50" s="7" t="s">
        <v>33</v>
      </c>
      <c r="J50" s="7"/>
      <c r="K50" s="7"/>
      <c r="L50" s="5" t="s">
        <v>731</v>
      </c>
      <c r="M50" s="1"/>
      <c r="N50" s="38"/>
      <c r="O50" s="7" t="s">
        <v>28</v>
      </c>
      <c r="P50" s="9">
        <v>350000</v>
      </c>
      <c r="Q50" s="2">
        <f t="shared" si="0"/>
        <v>350000</v>
      </c>
    </row>
    <row r="51" spans="1:17" ht="166.5" customHeight="1">
      <c r="A51" s="7" t="s">
        <v>177</v>
      </c>
      <c r="B51" s="7" t="s">
        <v>191</v>
      </c>
      <c r="C51" s="30" t="s">
        <v>28</v>
      </c>
      <c r="D51" s="25">
        <v>100000</v>
      </c>
      <c r="E51" s="9" t="s">
        <v>192</v>
      </c>
      <c r="F51" s="7" t="s">
        <v>193</v>
      </c>
      <c r="G51" s="7" t="s">
        <v>194</v>
      </c>
      <c r="H51" s="7" t="s">
        <v>182</v>
      </c>
      <c r="I51" s="7" t="s">
        <v>33</v>
      </c>
      <c r="J51" s="7"/>
      <c r="K51" s="7"/>
      <c r="L51" s="5" t="s">
        <v>731</v>
      </c>
      <c r="M51" s="1"/>
      <c r="N51" s="38"/>
      <c r="O51" s="7" t="s">
        <v>28</v>
      </c>
      <c r="P51" s="9">
        <v>100000</v>
      </c>
      <c r="Q51" s="2">
        <f t="shared" si="0"/>
        <v>100000</v>
      </c>
    </row>
    <row r="52" spans="1:17" ht="126">
      <c r="A52" s="7" t="s">
        <v>177</v>
      </c>
      <c r="B52" s="7" t="s">
        <v>195</v>
      </c>
      <c r="C52" s="30" t="s">
        <v>28</v>
      </c>
      <c r="D52" s="25">
        <v>160000</v>
      </c>
      <c r="E52" s="9" t="s">
        <v>196</v>
      </c>
      <c r="F52" s="7" t="s">
        <v>197</v>
      </c>
      <c r="G52" s="7" t="s">
        <v>198</v>
      </c>
      <c r="H52" s="7" t="s">
        <v>182</v>
      </c>
      <c r="I52" s="7" t="s">
        <v>33</v>
      </c>
      <c r="J52" s="7"/>
      <c r="K52" s="7"/>
      <c r="L52" s="5" t="s">
        <v>731</v>
      </c>
      <c r="M52" s="1"/>
      <c r="N52" s="38"/>
      <c r="O52" s="7" t="s">
        <v>28</v>
      </c>
      <c r="P52" s="9">
        <v>160000</v>
      </c>
      <c r="Q52" s="2">
        <f t="shared" si="0"/>
        <v>160000</v>
      </c>
    </row>
    <row r="53" spans="1:17" ht="63">
      <c r="A53" s="7" t="s">
        <v>177</v>
      </c>
      <c r="B53" s="7" t="s">
        <v>199</v>
      </c>
      <c r="C53" s="30" t="s">
        <v>28</v>
      </c>
      <c r="D53" s="25">
        <v>25000</v>
      </c>
      <c r="E53" s="9" t="s">
        <v>200</v>
      </c>
      <c r="F53" s="7" t="s">
        <v>201</v>
      </c>
      <c r="G53" s="7" t="s">
        <v>202</v>
      </c>
      <c r="H53" s="7" t="s">
        <v>182</v>
      </c>
      <c r="I53" s="7" t="s">
        <v>33</v>
      </c>
      <c r="J53" s="7"/>
      <c r="K53" s="7"/>
      <c r="L53" s="5" t="s">
        <v>731</v>
      </c>
      <c r="M53" s="1"/>
      <c r="N53" s="38"/>
      <c r="O53" s="7" t="s">
        <v>28</v>
      </c>
      <c r="P53" s="9">
        <v>25000</v>
      </c>
      <c r="Q53" s="2">
        <f t="shared" si="0"/>
        <v>25000</v>
      </c>
    </row>
    <row r="54" spans="1:17" ht="188.25" customHeight="1">
      <c r="A54" s="7" t="s">
        <v>203</v>
      </c>
      <c r="B54" s="7" t="s">
        <v>204</v>
      </c>
      <c r="C54" s="30" t="s">
        <v>28</v>
      </c>
      <c r="D54" s="25">
        <v>1000000</v>
      </c>
      <c r="E54" s="7" t="s">
        <v>205</v>
      </c>
      <c r="F54" s="7" t="s">
        <v>206</v>
      </c>
      <c r="G54" s="7" t="s">
        <v>207</v>
      </c>
      <c r="H54" s="7" t="s">
        <v>33</v>
      </c>
      <c r="I54" s="7" t="s">
        <v>33</v>
      </c>
      <c r="J54" s="7"/>
      <c r="K54" s="7"/>
      <c r="L54" s="5" t="s">
        <v>731</v>
      </c>
      <c r="M54" s="1"/>
      <c r="N54" s="38"/>
      <c r="O54" s="7" t="s">
        <v>13</v>
      </c>
      <c r="P54" s="7">
        <v>1000000</v>
      </c>
      <c r="Q54" s="2">
        <f t="shared" si="0"/>
        <v>1000000</v>
      </c>
    </row>
    <row r="55" spans="1:17" ht="135" customHeight="1">
      <c r="A55" s="7" t="s">
        <v>208</v>
      </c>
      <c r="B55" s="7" t="s">
        <v>209</v>
      </c>
      <c r="C55" s="30" t="s">
        <v>13</v>
      </c>
      <c r="D55" s="25">
        <v>350000</v>
      </c>
      <c r="E55" s="7" t="s">
        <v>210</v>
      </c>
      <c r="F55" s="7" t="s">
        <v>211</v>
      </c>
      <c r="G55" s="7" t="s">
        <v>212</v>
      </c>
      <c r="H55" s="7" t="s">
        <v>33</v>
      </c>
      <c r="I55" s="7" t="s">
        <v>33</v>
      </c>
      <c r="J55" s="7"/>
      <c r="K55" s="7"/>
      <c r="L55" s="5" t="s">
        <v>732</v>
      </c>
      <c r="M55" s="1"/>
      <c r="N55" s="38"/>
      <c r="O55" s="7" t="s">
        <v>13</v>
      </c>
      <c r="P55" s="7">
        <v>350000</v>
      </c>
      <c r="Q55" s="2">
        <f t="shared" si="0"/>
        <v>350000</v>
      </c>
    </row>
    <row r="56" spans="1:17" ht="173.25">
      <c r="A56" s="7" t="s">
        <v>213</v>
      </c>
      <c r="B56" s="7" t="s">
        <v>214</v>
      </c>
      <c r="C56" s="30" t="s">
        <v>50</v>
      </c>
      <c r="D56" s="25">
        <v>500500</v>
      </c>
      <c r="E56" s="7" t="s">
        <v>216</v>
      </c>
      <c r="F56" s="7" t="s">
        <v>217</v>
      </c>
      <c r="G56" s="7" t="s">
        <v>218</v>
      </c>
      <c r="H56" s="7" t="s">
        <v>219</v>
      </c>
      <c r="I56" s="7" t="s">
        <v>219</v>
      </c>
      <c r="J56" s="7"/>
      <c r="K56" s="7"/>
      <c r="L56" s="5" t="s">
        <v>731</v>
      </c>
      <c r="M56" s="1"/>
      <c r="N56" s="38"/>
      <c r="O56" s="7" t="s">
        <v>215</v>
      </c>
      <c r="P56" s="10">
        <v>500500</v>
      </c>
      <c r="Q56" s="2">
        <f t="shared" si="0"/>
        <v>500500</v>
      </c>
    </row>
    <row r="57" spans="1:17" ht="173.25">
      <c r="A57" s="7" t="s">
        <v>213</v>
      </c>
      <c r="B57" s="7" t="s">
        <v>220</v>
      </c>
      <c r="C57" s="30" t="s">
        <v>50</v>
      </c>
      <c r="D57" s="25">
        <v>933000</v>
      </c>
      <c r="E57" s="7" t="s">
        <v>221</v>
      </c>
      <c r="F57" s="7" t="s">
        <v>222</v>
      </c>
      <c r="G57" s="7" t="s">
        <v>223</v>
      </c>
      <c r="H57" s="7" t="s">
        <v>219</v>
      </c>
      <c r="I57" s="7" t="s">
        <v>38</v>
      </c>
      <c r="J57" s="7"/>
      <c r="K57" s="7"/>
      <c r="L57" s="5" t="s">
        <v>731</v>
      </c>
      <c r="M57" s="1"/>
      <c r="N57" s="38"/>
      <c r="O57" s="7" t="s">
        <v>215</v>
      </c>
      <c r="P57" s="10">
        <v>933000</v>
      </c>
      <c r="Q57" s="2">
        <f t="shared" si="0"/>
        <v>933000</v>
      </c>
    </row>
    <row r="58" spans="1:17" ht="408.75" customHeight="1">
      <c r="A58" s="7" t="s">
        <v>213</v>
      </c>
      <c r="B58" s="7" t="s">
        <v>224</v>
      </c>
      <c r="C58" s="30" t="s">
        <v>13</v>
      </c>
      <c r="D58" s="25">
        <v>500000</v>
      </c>
      <c r="E58" s="7" t="s">
        <v>225</v>
      </c>
      <c r="F58" s="7" t="s">
        <v>226</v>
      </c>
      <c r="G58" s="7" t="s">
        <v>950</v>
      </c>
      <c r="H58" s="7" t="s">
        <v>219</v>
      </c>
      <c r="I58" s="7" t="s">
        <v>219</v>
      </c>
      <c r="J58" s="7"/>
      <c r="K58" s="7"/>
      <c r="L58" s="5" t="s">
        <v>732</v>
      </c>
      <c r="M58" s="1"/>
      <c r="N58" s="38"/>
      <c r="O58" s="7" t="s">
        <v>13</v>
      </c>
      <c r="P58" s="10">
        <v>500000</v>
      </c>
      <c r="Q58" s="2">
        <f t="shared" si="0"/>
        <v>500000</v>
      </c>
    </row>
    <row r="59" spans="1:17" ht="409.5">
      <c r="A59" s="7" t="s">
        <v>213</v>
      </c>
      <c r="B59" s="7" t="s">
        <v>227</v>
      </c>
      <c r="C59" s="30" t="s">
        <v>13</v>
      </c>
      <c r="D59" s="25">
        <v>200000</v>
      </c>
      <c r="E59" s="7" t="s">
        <v>228</v>
      </c>
      <c r="F59" s="7" t="s">
        <v>229</v>
      </c>
      <c r="G59" s="8" t="s">
        <v>230</v>
      </c>
      <c r="H59" s="7" t="s">
        <v>219</v>
      </c>
      <c r="I59" s="7" t="s">
        <v>219</v>
      </c>
      <c r="J59" s="7"/>
      <c r="K59" s="7"/>
      <c r="L59" s="5" t="s">
        <v>732</v>
      </c>
      <c r="M59" s="1"/>
      <c r="N59" s="38"/>
      <c r="O59" s="7" t="s">
        <v>13</v>
      </c>
      <c r="P59" s="10">
        <v>200000</v>
      </c>
      <c r="Q59" s="2">
        <f t="shared" si="0"/>
        <v>200000</v>
      </c>
    </row>
    <row r="60" spans="1:17" ht="94.5">
      <c r="A60" s="7" t="s">
        <v>231</v>
      </c>
      <c r="B60" s="7" t="s">
        <v>232</v>
      </c>
      <c r="C60" s="30" t="s">
        <v>13</v>
      </c>
      <c r="D60" s="25">
        <v>70000</v>
      </c>
      <c r="E60" s="7" t="s">
        <v>233</v>
      </c>
      <c r="F60" s="7" t="s">
        <v>234</v>
      </c>
      <c r="G60" s="7" t="s">
        <v>235</v>
      </c>
      <c r="H60" s="7" t="s">
        <v>219</v>
      </c>
      <c r="I60" s="7" t="s">
        <v>219</v>
      </c>
      <c r="J60" s="7"/>
      <c r="K60" s="7"/>
      <c r="L60" s="5" t="s">
        <v>732</v>
      </c>
      <c r="M60" s="1"/>
      <c r="N60" s="38"/>
      <c r="O60" s="7" t="s">
        <v>13</v>
      </c>
      <c r="P60" s="10">
        <v>70000</v>
      </c>
      <c r="Q60" s="2">
        <f t="shared" si="0"/>
        <v>70000</v>
      </c>
    </row>
    <row r="61" spans="1:17" ht="78.75">
      <c r="A61" s="7" t="s">
        <v>231</v>
      </c>
      <c r="B61" s="5" t="s">
        <v>236</v>
      </c>
      <c r="C61" s="30" t="s">
        <v>13</v>
      </c>
      <c r="D61" s="25">
        <v>100000</v>
      </c>
      <c r="E61" s="7" t="s">
        <v>237</v>
      </c>
      <c r="F61" s="7" t="s">
        <v>238</v>
      </c>
      <c r="G61" s="7" t="s">
        <v>239</v>
      </c>
      <c r="H61" s="7" t="s">
        <v>219</v>
      </c>
      <c r="I61" s="7" t="s">
        <v>219</v>
      </c>
      <c r="J61" s="7"/>
      <c r="K61" s="7"/>
      <c r="L61" s="5" t="s">
        <v>732</v>
      </c>
      <c r="M61" s="1"/>
      <c r="N61" s="38"/>
      <c r="O61" s="7" t="s">
        <v>13</v>
      </c>
      <c r="P61" s="10">
        <v>100000</v>
      </c>
      <c r="Q61" s="2">
        <f t="shared" si="0"/>
        <v>100000</v>
      </c>
    </row>
    <row r="62" spans="1:17" ht="159.75" customHeight="1">
      <c r="A62" s="7" t="s">
        <v>213</v>
      </c>
      <c r="B62" s="5" t="s">
        <v>240</v>
      </c>
      <c r="C62" s="30" t="s">
        <v>28</v>
      </c>
      <c r="D62" s="25">
        <v>100000</v>
      </c>
      <c r="E62" s="7" t="s">
        <v>237</v>
      </c>
      <c r="F62" s="7" t="s">
        <v>241</v>
      </c>
      <c r="G62" s="7" t="s">
        <v>242</v>
      </c>
      <c r="H62" s="7" t="s">
        <v>219</v>
      </c>
      <c r="I62" s="7" t="s">
        <v>219</v>
      </c>
      <c r="J62" s="7"/>
      <c r="K62" s="7"/>
      <c r="L62" s="5" t="s">
        <v>733</v>
      </c>
      <c r="M62" s="1"/>
      <c r="N62" s="38"/>
      <c r="O62" s="7" t="s">
        <v>28</v>
      </c>
      <c r="P62" s="10">
        <v>100000</v>
      </c>
      <c r="Q62" s="2">
        <f t="shared" si="0"/>
        <v>100000</v>
      </c>
    </row>
    <row r="63" spans="1:17" ht="155.25" customHeight="1">
      <c r="A63" s="7" t="s">
        <v>213</v>
      </c>
      <c r="B63" s="5" t="s">
        <v>243</v>
      </c>
      <c r="C63" s="30" t="s">
        <v>28</v>
      </c>
      <c r="D63" s="25">
        <v>100000</v>
      </c>
      <c r="E63" s="7" t="s">
        <v>244</v>
      </c>
      <c r="F63" s="7" t="s">
        <v>245</v>
      </c>
      <c r="G63" s="7" t="s">
        <v>242</v>
      </c>
      <c r="H63" s="7" t="s">
        <v>219</v>
      </c>
      <c r="I63" s="7" t="s">
        <v>219</v>
      </c>
      <c r="J63" s="7"/>
      <c r="K63" s="7"/>
      <c r="L63" s="5" t="s">
        <v>733</v>
      </c>
      <c r="M63" s="1"/>
      <c r="N63" s="38"/>
      <c r="O63" s="7" t="s">
        <v>28</v>
      </c>
      <c r="P63" s="10">
        <v>100000</v>
      </c>
      <c r="Q63" s="2">
        <f t="shared" si="0"/>
        <v>100000</v>
      </c>
    </row>
    <row r="64" spans="1:17" ht="189">
      <c r="A64" s="7" t="s">
        <v>246</v>
      </c>
      <c r="B64" s="7" t="s">
        <v>247</v>
      </c>
      <c r="C64" s="30" t="s">
        <v>28</v>
      </c>
      <c r="D64" s="25">
        <v>202195.58</v>
      </c>
      <c r="E64" s="9" t="s">
        <v>248</v>
      </c>
      <c r="F64" s="7" t="s">
        <v>249</v>
      </c>
      <c r="G64" s="7" t="s">
        <v>250</v>
      </c>
      <c r="H64" s="7" t="s">
        <v>18</v>
      </c>
      <c r="I64" s="7" t="s">
        <v>33</v>
      </c>
      <c r="J64" s="7"/>
      <c r="K64" s="7"/>
      <c r="L64" s="5" t="s">
        <v>731</v>
      </c>
      <c r="M64" s="1"/>
      <c r="N64" s="38"/>
      <c r="O64" s="7" t="s">
        <v>28</v>
      </c>
      <c r="P64" s="9">
        <v>202195.58</v>
      </c>
      <c r="Q64" s="2">
        <f t="shared" si="0"/>
        <v>202195.58</v>
      </c>
    </row>
    <row r="65" spans="1:17" ht="110.25">
      <c r="A65" s="7" t="s">
        <v>73</v>
      </c>
      <c r="B65" s="7" t="s">
        <v>74</v>
      </c>
      <c r="C65" s="30" t="s">
        <v>28</v>
      </c>
      <c r="D65" s="25">
        <v>110715</v>
      </c>
      <c r="E65" s="8" t="s">
        <v>75</v>
      </c>
      <c r="F65" s="7" t="s">
        <v>76</v>
      </c>
      <c r="G65" s="7" t="s">
        <v>77</v>
      </c>
      <c r="H65" s="7" t="s">
        <v>78</v>
      </c>
      <c r="I65" s="7" t="s">
        <v>33</v>
      </c>
      <c r="J65" s="7"/>
      <c r="K65" s="7"/>
      <c r="L65" s="5" t="s">
        <v>731</v>
      </c>
      <c r="M65" s="1"/>
      <c r="N65" s="38"/>
      <c r="O65" s="7" t="s">
        <v>28</v>
      </c>
      <c r="P65" s="9">
        <v>110715</v>
      </c>
      <c r="Q65" s="2">
        <f t="shared" si="0"/>
        <v>110715</v>
      </c>
    </row>
    <row r="66" spans="1:17" ht="78.75">
      <c r="A66" s="7" t="s">
        <v>73</v>
      </c>
      <c r="B66" s="7" t="s">
        <v>79</v>
      </c>
      <c r="C66" s="30" t="s">
        <v>28</v>
      </c>
      <c r="D66" s="25">
        <v>181063.25</v>
      </c>
      <c r="E66" s="8" t="s">
        <v>80</v>
      </c>
      <c r="F66" s="7" t="s">
        <v>81</v>
      </c>
      <c r="G66" s="7" t="s">
        <v>82</v>
      </c>
      <c r="H66" s="7" t="s">
        <v>83</v>
      </c>
      <c r="I66" s="7" t="s">
        <v>33</v>
      </c>
      <c r="J66" s="7"/>
      <c r="K66" s="7"/>
      <c r="L66" s="5" t="s">
        <v>731</v>
      </c>
      <c r="M66" s="1"/>
      <c r="N66" s="38"/>
      <c r="O66" s="7" t="s">
        <v>28</v>
      </c>
      <c r="P66" s="9">
        <v>181063.25</v>
      </c>
      <c r="Q66" s="2">
        <f t="shared" si="0"/>
        <v>181063.25</v>
      </c>
    </row>
    <row r="67" spans="1:17" ht="63">
      <c r="A67" s="7" t="s">
        <v>73</v>
      </c>
      <c r="B67" s="7" t="s">
        <v>84</v>
      </c>
      <c r="C67" s="22" t="s">
        <v>28</v>
      </c>
      <c r="D67" s="25">
        <v>346968</v>
      </c>
      <c r="E67" s="8" t="s">
        <v>85</v>
      </c>
      <c r="F67" s="7" t="s">
        <v>86</v>
      </c>
      <c r="G67" s="7" t="s">
        <v>87</v>
      </c>
      <c r="H67" s="7" t="s">
        <v>83</v>
      </c>
      <c r="I67" s="7" t="s">
        <v>33</v>
      </c>
      <c r="J67" s="7"/>
      <c r="K67" s="7"/>
      <c r="L67" s="5" t="s">
        <v>731</v>
      </c>
      <c r="M67" s="1"/>
      <c r="N67" s="38"/>
      <c r="O67" s="5" t="s">
        <v>28</v>
      </c>
      <c r="P67" s="9">
        <v>346968</v>
      </c>
      <c r="Q67" s="2">
        <f t="shared" si="0"/>
        <v>346968</v>
      </c>
    </row>
    <row r="68" spans="1:17" ht="63">
      <c r="A68" s="7" t="s">
        <v>73</v>
      </c>
      <c r="B68" s="7" t="s">
        <v>88</v>
      </c>
      <c r="C68" s="30" t="s">
        <v>28</v>
      </c>
      <c r="D68" s="25">
        <v>210694</v>
      </c>
      <c r="E68" s="8" t="s">
        <v>89</v>
      </c>
      <c r="F68" s="7" t="s">
        <v>90</v>
      </c>
      <c r="G68" s="7" t="s">
        <v>91</v>
      </c>
      <c r="H68" s="7" t="s">
        <v>83</v>
      </c>
      <c r="I68" s="7" t="s">
        <v>33</v>
      </c>
      <c r="J68" s="7"/>
      <c r="K68" s="7"/>
      <c r="L68" s="5" t="s">
        <v>731</v>
      </c>
      <c r="M68" s="1"/>
      <c r="N68" s="38"/>
      <c r="O68" s="7" t="s">
        <v>28</v>
      </c>
      <c r="P68" s="9">
        <v>210694</v>
      </c>
      <c r="Q68" s="2">
        <f t="shared" si="0"/>
        <v>210694</v>
      </c>
    </row>
    <row r="69" spans="1:17" ht="15.75">
      <c r="A69" s="49" t="s">
        <v>251</v>
      </c>
      <c r="B69" s="49" t="s">
        <v>252</v>
      </c>
      <c r="C69" s="60" t="s">
        <v>13</v>
      </c>
      <c r="D69" s="61">
        <v>3660000</v>
      </c>
      <c r="E69" s="7" t="s">
        <v>253</v>
      </c>
      <c r="F69" s="49" t="s">
        <v>254</v>
      </c>
      <c r="G69" s="49" t="s">
        <v>255</v>
      </c>
      <c r="H69" s="49" t="s">
        <v>256</v>
      </c>
      <c r="I69" s="49" t="s">
        <v>33</v>
      </c>
      <c r="J69" s="49"/>
      <c r="K69" s="49"/>
      <c r="L69" s="45" t="s">
        <v>732</v>
      </c>
      <c r="M69" s="1"/>
      <c r="N69" s="38"/>
      <c r="O69" s="49" t="s">
        <v>13</v>
      </c>
      <c r="P69" s="50">
        <v>3660000</v>
      </c>
      <c r="Q69" s="2">
        <f aca="true" t="shared" si="1" ref="Q69:Q132">VALUE(P69)</f>
        <v>3660000</v>
      </c>
    </row>
    <row r="70" spans="1:17" ht="31.5">
      <c r="A70" s="49"/>
      <c r="B70" s="49"/>
      <c r="C70" s="60"/>
      <c r="D70" s="61"/>
      <c r="E70" s="7" t="s">
        <v>257</v>
      </c>
      <c r="F70" s="49"/>
      <c r="G70" s="49"/>
      <c r="H70" s="49"/>
      <c r="I70" s="49"/>
      <c r="J70" s="49"/>
      <c r="K70" s="49"/>
      <c r="L70" s="46"/>
      <c r="M70" s="1"/>
      <c r="N70" s="38"/>
      <c r="O70" s="49"/>
      <c r="P70" s="50"/>
      <c r="Q70" s="2">
        <f t="shared" si="1"/>
        <v>0</v>
      </c>
    </row>
    <row r="71" spans="1:17" ht="15.75">
      <c r="A71" s="49" t="s">
        <v>251</v>
      </c>
      <c r="B71" s="49" t="s">
        <v>258</v>
      </c>
      <c r="C71" s="60" t="s">
        <v>13</v>
      </c>
      <c r="D71" s="61">
        <v>1510000</v>
      </c>
      <c r="E71" s="7" t="s">
        <v>259</v>
      </c>
      <c r="F71" s="49" t="s">
        <v>260</v>
      </c>
      <c r="G71" s="7"/>
      <c r="H71" s="49" t="s">
        <v>261</v>
      </c>
      <c r="I71" s="49" t="s">
        <v>33</v>
      </c>
      <c r="J71" s="49"/>
      <c r="K71" s="49"/>
      <c r="L71" s="45" t="s">
        <v>732</v>
      </c>
      <c r="M71" s="1"/>
      <c r="N71" s="38"/>
      <c r="O71" s="49" t="s">
        <v>13</v>
      </c>
      <c r="P71" s="50">
        <v>1510000</v>
      </c>
      <c r="Q71" s="2">
        <f t="shared" si="1"/>
        <v>1510000</v>
      </c>
    </row>
    <row r="72" spans="1:17" ht="47.25">
      <c r="A72" s="49"/>
      <c r="B72" s="49"/>
      <c r="C72" s="60"/>
      <c r="D72" s="61"/>
      <c r="E72" s="7" t="s">
        <v>262</v>
      </c>
      <c r="F72" s="49"/>
      <c r="G72" s="7" t="s">
        <v>263</v>
      </c>
      <c r="H72" s="49"/>
      <c r="I72" s="49"/>
      <c r="J72" s="49"/>
      <c r="K72" s="49"/>
      <c r="L72" s="46"/>
      <c r="M72" s="1"/>
      <c r="N72" s="38"/>
      <c r="O72" s="49"/>
      <c r="P72" s="50"/>
      <c r="Q72" s="2">
        <f t="shared" si="1"/>
        <v>0</v>
      </c>
    </row>
    <row r="73" spans="1:17" ht="47.25">
      <c r="A73" s="49" t="s">
        <v>251</v>
      </c>
      <c r="B73" s="49" t="s">
        <v>264</v>
      </c>
      <c r="C73" s="60" t="s">
        <v>13</v>
      </c>
      <c r="D73" s="61">
        <v>1161000</v>
      </c>
      <c r="E73" s="7" t="s">
        <v>259</v>
      </c>
      <c r="F73" s="49" t="s">
        <v>260</v>
      </c>
      <c r="G73" s="7" t="s">
        <v>265</v>
      </c>
      <c r="H73" s="49" t="s">
        <v>266</v>
      </c>
      <c r="I73" s="49" t="s">
        <v>33</v>
      </c>
      <c r="J73" s="49"/>
      <c r="K73" s="49"/>
      <c r="L73" s="45" t="s">
        <v>732</v>
      </c>
      <c r="M73" s="1"/>
      <c r="N73" s="38"/>
      <c r="O73" s="49" t="s">
        <v>13</v>
      </c>
      <c r="P73" s="50">
        <v>1161000</v>
      </c>
      <c r="Q73" s="2">
        <f t="shared" si="1"/>
        <v>1161000</v>
      </c>
    </row>
    <row r="74" spans="1:17" ht="31.5">
      <c r="A74" s="49"/>
      <c r="B74" s="49"/>
      <c r="C74" s="60"/>
      <c r="D74" s="61"/>
      <c r="E74" s="7" t="s">
        <v>267</v>
      </c>
      <c r="F74" s="49"/>
      <c r="G74" s="7"/>
      <c r="H74" s="49"/>
      <c r="I74" s="49"/>
      <c r="J74" s="49"/>
      <c r="K74" s="49"/>
      <c r="L74" s="46"/>
      <c r="M74" s="1"/>
      <c r="N74" s="38"/>
      <c r="O74" s="49"/>
      <c r="P74" s="49"/>
      <c r="Q74" s="2">
        <f t="shared" si="1"/>
        <v>0</v>
      </c>
    </row>
    <row r="75" spans="1:17" ht="110.25">
      <c r="A75" s="7" t="s">
        <v>268</v>
      </c>
      <c r="B75" s="7" t="s">
        <v>269</v>
      </c>
      <c r="C75" s="30" t="s">
        <v>13</v>
      </c>
      <c r="D75" s="25">
        <v>620000</v>
      </c>
      <c r="E75" s="7" t="s">
        <v>270</v>
      </c>
      <c r="F75" s="7" t="s">
        <v>271</v>
      </c>
      <c r="G75" s="7" t="s">
        <v>272</v>
      </c>
      <c r="H75" s="7" t="s">
        <v>33</v>
      </c>
      <c r="I75" s="7" t="s">
        <v>33</v>
      </c>
      <c r="J75" s="7"/>
      <c r="K75" s="7"/>
      <c r="L75" s="5" t="s">
        <v>732</v>
      </c>
      <c r="M75" s="1"/>
      <c r="N75" s="38"/>
      <c r="O75" s="7" t="s">
        <v>28</v>
      </c>
      <c r="P75" s="9">
        <v>620000</v>
      </c>
      <c r="Q75" s="2">
        <f t="shared" si="1"/>
        <v>620000</v>
      </c>
    </row>
    <row r="76" spans="1:17" ht="94.5">
      <c r="A76" s="7" t="s">
        <v>268</v>
      </c>
      <c r="B76" s="7" t="s">
        <v>273</v>
      </c>
      <c r="C76" s="30" t="s">
        <v>13</v>
      </c>
      <c r="D76" s="25">
        <v>200000</v>
      </c>
      <c r="E76" s="7" t="s">
        <v>274</v>
      </c>
      <c r="F76" s="7" t="s">
        <v>275</v>
      </c>
      <c r="G76" s="7" t="s">
        <v>276</v>
      </c>
      <c r="H76" s="7" t="s">
        <v>33</v>
      </c>
      <c r="I76" s="7" t="s">
        <v>33</v>
      </c>
      <c r="J76" s="7"/>
      <c r="K76" s="7"/>
      <c r="L76" s="5" t="s">
        <v>732</v>
      </c>
      <c r="M76" s="1"/>
      <c r="N76" s="38"/>
      <c r="O76" s="7" t="s">
        <v>28</v>
      </c>
      <c r="P76" s="9">
        <v>200000</v>
      </c>
      <c r="Q76" s="2">
        <f t="shared" si="1"/>
        <v>200000</v>
      </c>
    </row>
    <row r="77" spans="1:17" ht="94.5">
      <c r="A77" s="7" t="s">
        <v>268</v>
      </c>
      <c r="B77" s="7" t="s">
        <v>273</v>
      </c>
      <c r="C77" s="30" t="s">
        <v>13</v>
      </c>
      <c r="D77" s="25">
        <v>400000</v>
      </c>
      <c r="E77" s="7" t="s">
        <v>277</v>
      </c>
      <c r="F77" s="7" t="s">
        <v>275</v>
      </c>
      <c r="G77" s="7" t="s">
        <v>278</v>
      </c>
      <c r="H77" s="7" t="s">
        <v>33</v>
      </c>
      <c r="I77" s="7" t="s">
        <v>33</v>
      </c>
      <c r="J77" s="7"/>
      <c r="K77" s="7"/>
      <c r="L77" s="5" t="s">
        <v>732</v>
      </c>
      <c r="M77" s="1"/>
      <c r="N77" s="38"/>
      <c r="O77" s="7" t="s">
        <v>28</v>
      </c>
      <c r="P77" s="9">
        <v>400000</v>
      </c>
      <c r="Q77" s="2">
        <f t="shared" si="1"/>
        <v>400000</v>
      </c>
    </row>
    <row r="78" spans="1:17" ht="63">
      <c r="A78" s="7" t="s">
        <v>268</v>
      </c>
      <c r="B78" s="7" t="s">
        <v>279</v>
      </c>
      <c r="C78" s="30" t="s">
        <v>13</v>
      </c>
      <c r="D78" s="25">
        <v>150000</v>
      </c>
      <c r="E78" s="7" t="s">
        <v>280</v>
      </c>
      <c r="F78" s="7" t="s">
        <v>281</v>
      </c>
      <c r="G78" s="7" t="s">
        <v>282</v>
      </c>
      <c r="H78" s="7" t="s">
        <v>33</v>
      </c>
      <c r="I78" s="7" t="s">
        <v>33</v>
      </c>
      <c r="J78" s="7"/>
      <c r="K78" s="7"/>
      <c r="L78" s="5" t="s">
        <v>732</v>
      </c>
      <c r="M78" s="1"/>
      <c r="N78" s="38"/>
      <c r="O78" s="7" t="s">
        <v>28</v>
      </c>
      <c r="P78" s="9">
        <v>150000</v>
      </c>
      <c r="Q78" s="2">
        <f t="shared" si="1"/>
        <v>150000</v>
      </c>
    </row>
    <row r="79" spans="1:17" ht="94.5">
      <c r="A79" s="7" t="s">
        <v>268</v>
      </c>
      <c r="B79" s="7" t="s">
        <v>283</v>
      </c>
      <c r="C79" s="30" t="s">
        <v>22</v>
      </c>
      <c r="D79" s="25">
        <v>35000</v>
      </c>
      <c r="E79" s="7" t="s">
        <v>284</v>
      </c>
      <c r="F79" s="7" t="s">
        <v>285</v>
      </c>
      <c r="G79" s="7" t="s">
        <v>286</v>
      </c>
      <c r="H79" s="7" t="s">
        <v>55</v>
      </c>
      <c r="I79" s="7" t="s">
        <v>33</v>
      </c>
      <c r="J79" s="7"/>
      <c r="K79" s="7"/>
      <c r="L79" s="5" t="s">
        <v>732</v>
      </c>
      <c r="M79" s="1"/>
      <c r="N79" s="38"/>
      <c r="O79" s="7" t="s">
        <v>28</v>
      </c>
      <c r="P79" s="9">
        <v>35000</v>
      </c>
      <c r="Q79" s="2">
        <f t="shared" si="1"/>
        <v>35000</v>
      </c>
    </row>
    <row r="80" spans="1:17" ht="110.25">
      <c r="A80" s="7" t="s">
        <v>268</v>
      </c>
      <c r="B80" s="7" t="s">
        <v>287</v>
      </c>
      <c r="C80" s="30" t="s">
        <v>28</v>
      </c>
      <c r="D80" s="25">
        <v>10100</v>
      </c>
      <c r="E80" s="7" t="s">
        <v>288</v>
      </c>
      <c r="F80" s="7" t="s">
        <v>289</v>
      </c>
      <c r="G80" s="7" t="s">
        <v>290</v>
      </c>
      <c r="H80" s="7" t="s">
        <v>55</v>
      </c>
      <c r="I80" s="7" t="s">
        <v>33</v>
      </c>
      <c r="J80" s="7"/>
      <c r="K80" s="7"/>
      <c r="L80" s="5" t="s">
        <v>731</v>
      </c>
      <c r="M80" s="1"/>
      <c r="N80" s="38"/>
      <c r="O80" s="7" t="s">
        <v>13</v>
      </c>
      <c r="P80" s="9">
        <v>10100</v>
      </c>
      <c r="Q80" s="2">
        <f t="shared" si="1"/>
        <v>10100</v>
      </c>
    </row>
    <row r="81" spans="1:17" ht="252">
      <c r="A81" s="7" t="s">
        <v>291</v>
      </c>
      <c r="B81" s="7" t="s">
        <v>292</v>
      </c>
      <c r="C81" s="30" t="s">
        <v>28</v>
      </c>
      <c r="D81" s="25">
        <v>4000000</v>
      </c>
      <c r="E81" s="9" t="s">
        <v>293</v>
      </c>
      <c r="F81" s="7" t="s">
        <v>294</v>
      </c>
      <c r="G81" s="7" t="s">
        <v>295</v>
      </c>
      <c r="H81" s="7" t="s">
        <v>296</v>
      </c>
      <c r="I81" s="7" t="s">
        <v>33</v>
      </c>
      <c r="J81" s="7"/>
      <c r="K81" s="7"/>
      <c r="L81" s="5" t="s">
        <v>818</v>
      </c>
      <c r="M81" s="1"/>
      <c r="N81" s="38"/>
      <c r="O81" s="7" t="s">
        <v>13</v>
      </c>
      <c r="P81" s="7">
        <v>4000000</v>
      </c>
      <c r="Q81" s="2">
        <f t="shared" si="1"/>
        <v>4000000</v>
      </c>
    </row>
    <row r="82" spans="1:17" ht="236.25">
      <c r="A82" s="7" t="s">
        <v>291</v>
      </c>
      <c r="B82" s="7" t="s">
        <v>297</v>
      </c>
      <c r="C82" s="30" t="s">
        <v>13</v>
      </c>
      <c r="D82" s="25">
        <v>2500000</v>
      </c>
      <c r="E82" s="9" t="s">
        <v>298</v>
      </c>
      <c r="F82" s="7" t="s">
        <v>299</v>
      </c>
      <c r="G82" s="7" t="s">
        <v>300</v>
      </c>
      <c r="H82" s="7" t="s">
        <v>301</v>
      </c>
      <c r="I82" s="7" t="s">
        <v>33</v>
      </c>
      <c r="J82" s="7"/>
      <c r="K82" s="7"/>
      <c r="L82" s="5" t="s">
        <v>732</v>
      </c>
      <c r="M82" s="1"/>
      <c r="N82" s="38"/>
      <c r="O82" s="7" t="s">
        <v>13</v>
      </c>
      <c r="P82" s="7">
        <v>2500000</v>
      </c>
      <c r="Q82" s="2">
        <f t="shared" si="1"/>
        <v>2500000</v>
      </c>
    </row>
    <row r="83" spans="1:17" ht="283.5">
      <c r="A83" s="7" t="s">
        <v>302</v>
      </c>
      <c r="B83" s="7" t="s">
        <v>303</v>
      </c>
      <c r="C83" s="30" t="s">
        <v>28</v>
      </c>
      <c r="D83" s="25">
        <v>80000</v>
      </c>
      <c r="E83" s="9">
        <v>0</v>
      </c>
      <c r="F83" s="7" t="s">
        <v>304</v>
      </c>
      <c r="G83" s="7" t="s">
        <v>305</v>
      </c>
      <c r="H83" s="7" t="s">
        <v>33</v>
      </c>
      <c r="I83" s="7" t="s">
        <v>33</v>
      </c>
      <c r="J83" s="7"/>
      <c r="K83" s="7"/>
      <c r="L83" s="5" t="s">
        <v>731</v>
      </c>
      <c r="M83" s="1"/>
      <c r="N83" s="38"/>
      <c r="O83" s="7" t="s">
        <v>13</v>
      </c>
      <c r="P83" s="9">
        <v>80000</v>
      </c>
      <c r="Q83" s="2">
        <f t="shared" si="1"/>
        <v>80000</v>
      </c>
    </row>
    <row r="84" spans="1:17" ht="15.75" customHeight="1">
      <c r="A84" s="49" t="s">
        <v>302</v>
      </c>
      <c r="B84" s="49" t="s">
        <v>306</v>
      </c>
      <c r="C84" s="60" t="s">
        <v>28</v>
      </c>
      <c r="D84" s="61">
        <v>245000</v>
      </c>
      <c r="E84" s="50">
        <v>0</v>
      </c>
      <c r="F84" s="49" t="s">
        <v>701</v>
      </c>
      <c r="G84" s="49" t="s">
        <v>305</v>
      </c>
      <c r="H84" s="49" t="s">
        <v>33</v>
      </c>
      <c r="I84" s="49" t="s">
        <v>33</v>
      </c>
      <c r="J84" s="49"/>
      <c r="K84" s="49"/>
      <c r="L84" s="53" t="s">
        <v>731</v>
      </c>
      <c r="M84" s="1"/>
      <c r="N84" s="38"/>
      <c r="O84" s="49" t="s">
        <v>13</v>
      </c>
      <c r="P84" s="49">
        <v>245000</v>
      </c>
      <c r="Q84" s="2">
        <f t="shared" si="1"/>
        <v>245000</v>
      </c>
    </row>
    <row r="85" spans="1:17" ht="15.75" customHeight="1">
      <c r="A85" s="49"/>
      <c r="B85" s="49"/>
      <c r="C85" s="60"/>
      <c r="D85" s="61"/>
      <c r="E85" s="50"/>
      <c r="F85" s="49"/>
      <c r="G85" s="49"/>
      <c r="H85" s="49"/>
      <c r="I85" s="49"/>
      <c r="J85" s="49"/>
      <c r="K85" s="49"/>
      <c r="L85" s="54"/>
      <c r="M85" s="1"/>
      <c r="N85" s="38"/>
      <c r="O85" s="49"/>
      <c r="P85" s="49"/>
      <c r="Q85" s="2">
        <f t="shared" si="1"/>
        <v>0</v>
      </c>
    </row>
    <row r="86" spans="1:17" ht="15.75" customHeight="1">
      <c r="A86" s="49"/>
      <c r="B86" s="49"/>
      <c r="C86" s="60"/>
      <c r="D86" s="61"/>
      <c r="E86" s="50"/>
      <c r="F86" s="49"/>
      <c r="G86" s="49"/>
      <c r="H86" s="49"/>
      <c r="I86" s="49"/>
      <c r="J86" s="49"/>
      <c r="K86" s="49"/>
      <c r="L86" s="54"/>
      <c r="M86" s="1"/>
      <c r="N86" s="38"/>
      <c r="O86" s="49"/>
      <c r="P86" s="49"/>
      <c r="Q86" s="2">
        <f t="shared" si="1"/>
        <v>0</v>
      </c>
    </row>
    <row r="87" spans="1:17" ht="15.75" customHeight="1">
      <c r="A87" s="49"/>
      <c r="B87" s="49"/>
      <c r="C87" s="60"/>
      <c r="D87" s="61"/>
      <c r="E87" s="50"/>
      <c r="F87" s="49"/>
      <c r="G87" s="49"/>
      <c r="H87" s="49"/>
      <c r="I87" s="49"/>
      <c r="J87" s="49"/>
      <c r="K87" s="49"/>
      <c r="L87" s="54"/>
      <c r="M87" s="1"/>
      <c r="N87" s="38"/>
      <c r="O87" s="49"/>
      <c r="P87" s="49"/>
      <c r="Q87" s="2">
        <f t="shared" si="1"/>
        <v>0</v>
      </c>
    </row>
    <row r="88" spans="1:17" ht="15.75" customHeight="1">
      <c r="A88" s="49"/>
      <c r="B88" s="49"/>
      <c r="C88" s="60"/>
      <c r="D88" s="61"/>
      <c r="E88" s="50"/>
      <c r="F88" s="49"/>
      <c r="G88" s="49"/>
      <c r="H88" s="49"/>
      <c r="I88" s="49"/>
      <c r="J88" s="49"/>
      <c r="K88" s="49"/>
      <c r="L88" s="54"/>
      <c r="M88" s="1"/>
      <c r="N88" s="38"/>
      <c r="O88" s="49"/>
      <c r="P88" s="49"/>
      <c r="Q88" s="2">
        <f t="shared" si="1"/>
        <v>0</v>
      </c>
    </row>
    <row r="89" spans="1:17" ht="15.75" customHeight="1">
      <c r="A89" s="49"/>
      <c r="B89" s="49"/>
      <c r="C89" s="60"/>
      <c r="D89" s="61"/>
      <c r="E89" s="50"/>
      <c r="F89" s="49"/>
      <c r="G89" s="49"/>
      <c r="H89" s="49"/>
      <c r="I89" s="49"/>
      <c r="J89" s="49"/>
      <c r="K89" s="49"/>
      <c r="L89" s="54"/>
      <c r="M89" s="1"/>
      <c r="N89" s="38"/>
      <c r="O89" s="49"/>
      <c r="P89" s="49"/>
      <c r="Q89" s="2">
        <f t="shared" si="1"/>
        <v>0</v>
      </c>
    </row>
    <row r="90" spans="1:17" ht="15.75" customHeight="1">
      <c r="A90" s="49"/>
      <c r="B90" s="49"/>
      <c r="C90" s="60"/>
      <c r="D90" s="61"/>
      <c r="E90" s="50"/>
      <c r="F90" s="49"/>
      <c r="G90" s="49"/>
      <c r="H90" s="49"/>
      <c r="I90" s="49"/>
      <c r="J90" s="49"/>
      <c r="K90" s="49"/>
      <c r="L90" s="55"/>
      <c r="M90" s="1"/>
      <c r="N90" s="38"/>
      <c r="O90" s="49"/>
      <c r="P90" s="49"/>
      <c r="Q90" s="2">
        <f t="shared" si="1"/>
        <v>0</v>
      </c>
    </row>
    <row r="91" spans="1:17" ht="252">
      <c r="A91" s="7" t="s">
        <v>307</v>
      </c>
      <c r="B91" s="7" t="s">
        <v>308</v>
      </c>
      <c r="C91" s="30" t="s">
        <v>13</v>
      </c>
      <c r="D91" s="25">
        <v>500000</v>
      </c>
      <c r="E91" s="9" t="s">
        <v>309</v>
      </c>
      <c r="F91" s="7" t="s">
        <v>310</v>
      </c>
      <c r="G91" s="7" t="s">
        <v>311</v>
      </c>
      <c r="H91" s="7" t="s">
        <v>312</v>
      </c>
      <c r="I91" s="7" t="s">
        <v>33</v>
      </c>
      <c r="J91" s="7"/>
      <c r="K91" s="7"/>
      <c r="L91" s="5" t="s">
        <v>732</v>
      </c>
      <c r="M91" s="1"/>
      <c r="N91" s="38"/>
      <c r="O91" s="7" t="s">
        <v>13</v>
      </c>
      <c r="P91" s="9">
        <v>500000</v>
      </c>
      <c r="Q91" s="2">
        <f t="shared" si="1"/>
        <v>500000</v>
      </c>
    </row>
    <row r="92" spans="1:17" ht="157.5">
      <c r="A92" s="7" t="s">
        <v>307</v>
      </c>
      <c r="B92" s="7" t="s">
        <v>702</v>
      </c>
      <c r="C92" s="30" t="s">
        <v>13</v>
      </c>
      <c r="D92" s="25">
        <v>350000</v>
      </c>
      <c r="E92" s="9" t="s">
        <v>313</v>
      </c>
      <c r="F92" s="7" t="s">
        <v>314</v>
      </c>
      <c r="G92" s="8" t="s">
        <v>315</v>
      </c>
      <c r="H92" s="7" t="s">
        <v>316</v>
      </c>
      <c r="I92" s="7" t="s">
        <v>33</v>
      </c>
      <c r="J92" s="7"/>
      <c r="K92" s="7"/>
      <c r="L92" s="5" t="s">
        <v>732</v>
      </c>
      <c r="M92" s="1"/>
      <c r="N92" s="38"/>
      <c r="O92" s="7" t="s">
        <v>13</v>
      </c>
      <c r="P92" s="9">
        <v>350000</v>
      </c>
      <c r="Q92" s="2">
        <f t="shared" si="1"/>
        <v>350000</v>
      </c>
    </row>
    <row r="93" spans="1:17" ht="78.75">
      <c r="A93" s="7" t="s">
        <v>307</v>
      </c>
      <c r="B93" s="7" t="s">
        <v>317</v>
      </c>
      <c r="C93" s="30" t="s">
        <v>28</v>
      </c>
      <c r="D93" s="25">
        <v>30000</v>
      </c>
      <c r="E93" s="7" t="s">
        <v>318</v>
      </c>
      <c r="F93" s="7" t="s">
        <v>319</v>
      </c>
      <c r="G93" s="7" t="s">
        <v>320</v>
      </c>
      <c r="H93" s="7" t="s">
        <v>312</v>
      </c>
      <c r="I93" s="7" t="s">
        <v>33</v>
      </c>
      <c r="J93" s="7"/>
      <c r="K93" s="7"/>
      <c r="L93" s="5" t="s">
        <v>731</v>
      </c>
      <c r="M93" s="1"/>
      <c r="N93" s="38"/>
      <c r="O93" s="7" t="s">
        <v>28</v>
      </c>
      <c r="P93" s="9">
        <v>30000</v>
      </c>
      <c r="Q93" s="2">
        <f t="shared" si="1"/>
        <v>30000</v>
      </c>
    </row>
    <row r="94" spans="1:17" ht="110.25">
      <c r="A94" s="5" t="s">
        <v>307</v>
      </c>
      <c r="B94" s="7" t="s">
        <v>321</v>
      </c>
      <c r="C94" s="30" t="s">
        <v>28</v>
      </c>
      <c r="D94" s="25">
        <v>35000</v>
      </c>
      <c r="E94" s="7" t="s">
        <v>322</v>
      </c>
      <c r="F94" s="5" t="s">
        <v>323</v>
      </c>
      <c r="G94" s="5" t="s">
        <v>324</v>
      </c>
      <c r="H94" s="7" t="s">
        <v>312</v>
      </c>
      <c r="I94" s="7" t="s">
        <v>33</v>
      </c>
      <c r="J94" s="7"/>
      <c r="K94" s="7"/>
      <c r="L94" s="5" t="s">
        <v>731</v>
      </c>
      <c r="M94" s="1"/>
      <c r="N94" s="38"/>
      <c r="O94" s="7" t="s">
        <v>28</v>
      </c>
      <c r="P94" s="9">
        <v>35000</v>
      </c>
      <c r="Q94" s="2">
        <f t="shared" si="1"/>
        <v>35000</v>
      </c>
    </row>
    <row r="95" spans="1:17" ht="409.5">
      <c r="A95" s="5" t="s">
        <v>325</v>
      </c>
      <c r="B95" s="7" t="s">
        <v>326</v>
      </c>
      <c r="C95" s="30" t="s">
        <v>13</v>
      </c>
      <c r="D95" s="25">
        <v>5471886.65</v>
      </c>
      <c r="E95" s="7" t="s">
        <v>328</v>
      </c>
      <c r="F95" s="7" t="s">
        <v>703</v>
      </c>
      <c r="G95" s="8" t="s">
        <v>329</v>
      </c>
      <c r="H95" s="7" t="s">
        <v>18</v>
      </c>
      <c r="I95" s="8" t="s">
        <v>33</v>
      </c>
      <c r="J95" s="7"/>
      <c r="K95" s="7"/>
      <c r="L95" s="5" t="s">
        <v>818</v>
      </c>
      <c r="M95" s="1"/>
      <c r="N95" s="38"/>
      <c r="O95" s="7" t="s">
        <v>327</v>
      </c>
      <c r="P95" s="9">
        <v>5471886.65</v>
      </c>
      <c r="Q95" s="2">
        <f t="shared" si="1"/>
        <v>5471886.65</v>
      </c>
    </row>
    <row r="96" spans="1:17" ht="252">
      <c r="A96" s="7" t="s">
        <v>325</v>
      </c>
      <c r="B96" s="7" t="s">
        <v>330</v>
      </c>
      <c r="C96" s="30" t="s">
        <v>28</v>
      </c>
      <c r="D96" s="25">
        <v>1703855.05</v>
      </c>
      <c r="E96" s="7" t="s">
        <v>328</v>
      </c>
      <c r="F96" s="7" t="s">
        <v>332</v>
      </c>
      <c r="G96" s="8" t="s">
        <v>333</v>
      </c>
      <c r="H96" s="7" t="s">
        <v>18</v>
      </c>
      <c r="I96" s="8" t="s">
        <v>33</v>
      </c>
      <c r="J96" s="7"/>
      <c r="K96" s="7"/>
      <c r="L96" s="5" t="s">
        <v>819</v>
      </c>
      <c r="M96" s="1"/>
      <c r="N96" s="38"/>
      <c r="O96" s="7" t="s">
        <v>331</v>
      </c>
      <c r="P96" s="9">
        <v>1703855.05</v>
      </c>
      <c r="Q96" s="2">
        <f t="shared" si="1"/>
        <v>1703855.05</v>
      </c>
    </row>
    <row r="97" spans="1:17" ht="173.25">
      <c r="A97" s="7" t="s">
        <v>334</v>
      </c>
      <c r="B97" s="7" t="s">
        <v>335</v>
      </c>
      <c r="C97" s="30" t="s">
        <v>28</v>
      </c>
      <c r="D97" s="25">
        <v>1000000</v>
      </c>
      <c r="E97" s="7" t="s">
        <v>336</v>
      </c>
      <c r="F97" s="7" t="s">
        <v>337</v>
      </c>
      <c r="G97" s="7" t="s">
        <v>338</v>
      </c>
      <c r="H97" s="7" t="s">
        <v>339</v>
      </c>
      <c r="I97" s="7" t="s">
        <v>33</v>
      </c>
      <c r="J97" s="7"/>
      <c r="K97" s="7"/>
      <c r="L97" s="5" t="s">
        <v>732</v>
      </c>
      <c r="M97" s="1"/>
      <c r="N97" s="38"/>
      <c r="O97" s="7" t="s">
        <v>13</v>
      </c>
      <c r="P97" s="7">
        <v>1000000</v>
      </c>
      <c r="Q97" s="2">
        <f t="shared" si="1"/>
        <v>1000000</v>
      </c>
    </row>
    <row r="98" spans="1:17" ht="173.25">
      <c r="A98" s="7" t="s">
        <v>334</v>
      </c>
      <c r="B98" s="7" t="s">
        <v>340</v>
      </c>
      <c r="C98" s="30" t="s">
        <v>28</v>
      </c>
      <c r="D98" s="25">
        <v>200000</v>
      </c>
      <c r="E98" s="7" t="s">
        <v>341</v>
      </c>
      <c r="F98" s="7" t="s">
        <v>342</v>
      </c>
      <c r="G98" s="7" t="s">
        <v>343</v>
      </c>
      <c r="H98" s="7" t="s">
        <v>339</v>
      </c>
      <c r="I98" s="7" t="s">
        <v>33</v>
      </c>
      <c r="J98" s="7"/>
      <c r="K98" s="7"/>
      <c r="L98" s="5" t="s">
        <v>731</v>
      </c>
      <c r="M98" s="1"/>
      <c r="N98" s="38"/>
      <c r="O98" s="7" t="s">
        <v>13</v>
      </c>
      <c r="P98" s="16">
        <v>200000</v>
      </c>
      <c r="Q98" s="2">
        <f t="shared" si="1"/>
        <v>200000</v>
      </c>
    </row>
    <row r="99" spans="1:17" ht="173.25">
      <c r="A99" s="7" t="s">
        <v>334</v>
      </c>
      <c r="B99" s="7" t="s">
        <v>344</v>
      </c>
      <c r="C99" s="30" t="s">
        <v>13</v>
      </c>
      <c r="D99" s="25">
        <v>500000</v>
      </c>
      <c r="E99" s="7" t="s">
        <v>345</v>
      </c>
      <c r="F99" s="7" t="s">
        <v>346</v>
      </c>
      <c r="G99" s="7" t="s">
        <v>347</v>
      </c>
      <c r="H99" s="7" t="s">
        <v>339</v>
      </c>
      <c r="I99" s="7" t="s">
        <v>33</v>
      </c>
      <c r="J99" s="7"/>
      <c r="K99" s="7"/>
      <c r="L99" s="5" t="s">
        <v>732</v>
      </c>
      <c r="M99" s="1"/>
      <c r="N99" s="38"/>
      <c r="O99" s="7" t="s">
        <v>13</v>
      </c>
      <c r="P99" s="16">
        <v>500000</v>
      </c>
      <c r="Q99" s="2">
        <f t="shared" si="1"/>
        <v>500000</v>
      </c>
    </row>
    <row r="100" spans="1:17" ht="141.75">
      <c r="A100" s="7" t="s">
        <v>334</v>
      </c>
      <c r="B100" s="7" t="s">
        <v>348</v>
      </c>
      <c r="C100" s="30" t="s">
        <v>28</v>
      </c>
      <c r="D100" s="25">
        <v>200000</v>
      </c>
      <c r="E100" s="7" t="s">
        <v>349</v>
      </c>
      <c r="F100" s="7" t="s">
        <v>350</v>
      </c>
      <c r="G100" s="7" t="s">
        <v>351</v>
      </c>
      <c r="H100" s="7" t="s">
        <v>339</v>
      </c>
      <c r="I100" s="7" t="s">
        <v>33</v>
      </c>
      <c r="J100" s="7"/>
      <c r="K100" s="7"/>
      <c r="L100" s="5" t="s">
        <v>731</v>
      </c>
      <c r="M100" s="1"/>
      <c r="N100" s="38"/>
      <c r="O100" s="7" t="s">
        <v>13</v>
      </c>
      <c r="P100" s="16">
        <v>200000</v>
      </c>
      <c r="Q100" s="2">
        <f t="shared" si="1"/>
        <v>200000</v>
      </c>
    </row>
    <row r="101" spans="1:17" ht="94.5">
      <c r="A101" s="7" t="s">
        <v>334</v>
      </c>
      <c r="B101" s="7" t="s">
        <v>352</v>
      </c>
      <c r="C101" s="30" t="s">
        <v>28</v>
      </c>
      <c r="D101" s="25">
        <v>210000</v>
      </c>
      <c r="E101" s="7" t="s">
        <v>353</v>
      </c>
      <c r="F101" s="7" t="s">
        <v>352</v>
      </c>
      <c r="G101" s="7" t="s">
        <v>354</v>
      </c>
      <c r="H101" s="7" t="s">
        <v>355</v>
      </c>
      <c r="I101" s="7" t="s">
        <v>33</v>
      </c>
      <c r="J101" s="7"/>
      <c r="K101" s="7"/>
      <c r="L101" s="5" t="s">
        <v>731</v>
      </c>
      <c r="M101" s="1"/>
      <c r="N101" s="38"/>
      <c r="O101" s="7" t="s">
        <v>13</v>
      </c>
      <c r="P101" s="16">
        <v>210000</v>
      </c>
      <c r="Q101" s="2">
        <f t="shared" si="1"/>
        <v>210000</v>
      </c>
    </row>
    <row r="102" spans="1:17" ht="173.25">
      <c r="A102" s="7" t="s">
        <v>334</v>
      </c>
      <c r="B102" s="7" t="s">
        <v>356</v>
      </c>
      <c r="C102" s="30" t="s">
        <v>13</v>
      </c>
      <c r="D102" s="25">
        <v>8500000</v>
      </c>
      <c r="E102" s="7" t="s">
        <v>357</v>
      </c>
      <c r="F102" s="7" t="s">
        <v>356</v>
      </c>
      <c r="G102" s="7" t="s">
        <v>358</v>
      </c>
      <c r="H102" s="7" t="s">
        <v>359</v>
      </c>
      <c r="I102" s="7" t="s">
        <v>33</v>
      </c>
      <c r="J102" s="7"/>
      <c r="K102" s="7"/>
      <c r="L102" s="5" t="s">
        <v>818</v>
      </c>
      <c r="M102" s="1"/>
      <c r="N102" s="38"/>
      <c r="O102" s="7" t="s">
        <v>13</v>
      </c>
      <c r="P102" s="7">
        <v>8500000</v>
      </c>
      <c r="Q102" s="2">
        <f t="shared" si="1"/>
        <v>8500000</v>
      </c>
    </row>
    <row r="103" spans="1:17" ht="220.5">
      <c r="A103" s="7" t="s">
        <v>334</v>
      </c>
      <c r="B103" s="7" t="s">
        <v>360</v>
      </c>
      <c r="C103" s="30" t="s">
        <v>13</v>
      </c>
      <c r="D103" s="25">
        <v>2500000</v>
      </c>
      <c r="E103" s="7" t="s">
        <v>361</v>
      </c>
      <c r="F103" s="7" t="s">
        <v>362</v>
      </c>
      <c r="G103" s="7" t="s">
        <v>363</v>
      </c>
      <c r="H103" s="7" t="s">
        <v>339</v>
      </c>
      <c r="I103" s="7" t="s">
        <v>33</v>
      </c>
      <c r="J103" s="7"/>
      <c r="K103" s="7"/>
      <c r="L103" s="5" t="s">
        <v>818</v>
      </c>
      <c r="M103" s="1"/>
      <c r="N103" s="38"/>
      <c r="O103" s="7" t="s">
        <v>13</v>
      </c>
      <c r="P103" s="7">
        <v>2500000</v>
      </c>
      <c r="Q103" s="2">
        <f t="shared" si="1"/>
        <v>2500000</v>
      </c>
    </row>
    <row r="104" spans="1:17" ht="173.25">
      <c r="A104" s="7" t="s">
        <v>334</v>
      </c>
      <c r="B104" s="7" t="s">
        <v>364</v>
      </c>
      <c r="C104" s="30" t="s">
        <v>13</v>
      </c>
      <c r="D104" s="25">
        <v>3000000</v>
      </c>
      <c r="E104" s="7" t="s">
        <v>365</v>
      </c>
      <c r="F104" s="7" t="s">
        <v>364</v>
      </c>
      <c r="G104" s="7" t="s">
        <v>366</v>
      </c>
      <c r="H104" s="7" t="s">
        <v>355</v>
      </c>
      <c r="I104" s="7" t="s">
        <v>33</v>
      </c>
      <c r="J104" s="7"/>
      <c r="K104" s="7"/>
      <c r="L104" s="5" t="s">
        <v>818</v>
      </c>
      <c r="M104" s="1"/>
      <c r="N104" s="38"/>
      <c r="O104" s="7" t="s">
        <v>13</v>
      </c>
      <c r="P104" s="7">
        <v>3000000</v>
      </c>
      <c r="Q104" s="2">
        <f t="shared" si="1"/>
        <v>3000000</v>
      </c>
    </row>
    <row r="105" spans="1:17" ht="94.5">
      <c r="A105" s="7" t="s">
        <v>334</v>
      </c>
      <c r="B105" s="7" t="s">
        <v>367</v>
      </c>
      <c r="C105" s="30" t="s">
        <v>13</v>
      </c>
      <c r="D105" s="25">
        <v>1500000</v>
      </c>
      <c r="E105" s="7" t="s">
        <v>368</v>
      </c>
      <c r="F105" s="7" t="s">
        <v>367</v>
      </c>
      <c r="G105" s="7" t="s">
        <v>369</v>
      </c>
      <c r="H105" s="7" t="s">
        <v>339</v>
      </c>
      <c r="I105" s="7" t="s">
        <v>33</v>
      </c>
      <c r="J105" s="7"/>
      <c r="K105" s="7"/>
      <c r="L105" s="5" t="s">
        <v>732</v>
      </c>
      <c r="M105" s="1"/>
      <c r="N105" s="38"/>
      <c r="O105" s="7" t="s">
        <v>13</v>
      </c>
      <c r="P105" s="7">
        <v>1500000</v>
      </c>
      <c r="Q105" s="2">
        <f t="shared" si="1"/>
        <v>1500000</v>
      </c>
    </row>
    <row r="106" spans="1:17" ht="94.5">
      <c r="A106" s="7" t="s">
        <v>334</v>
      </c>
      <c r="B106" s="7" t="s">
        <v>370</v>
      </c>
      <c r="C106" s="30" t="s">
        <v>13</v>
      </c>
      <c r="D106" s="25">
        <v>1500000</v>
      </c>
      <c r="E106" s="7" t="s">
        <v>371</v>
      </c>
      <c r="F106" s="7" t="s">
        <v>370</v>
      </c>
      <c r="G106" s="7" t="s">
        <v>372</v>
      </c>
      <c r="H106" s="7" t="s">
        <v>373</v>
      </c>
      <c r="I106" s="7" t="s">
        <v>33</v>
      </c>
      <c r="J106" s="7"/>
      <c r="K106" s="7"/>
      <c r="L106" s="5" t="s">
        <v>818</v>
      </c>
      <c r="M106" s="1"/>
      <c r="N106" s="38"/>
      <c r="O106" s="7" t="s">
        <v>13</v>
      </c>
      <c r="P106" s="7">
        <v>1500000</v>
      </c>
      <c r="Q106" s="2">
        <f t="shared" si="1"/>
        <v>1500000</v>
      </c>
    </row>
    <row r="107" spans="1:17" ht="163.5" customHeight="1">
      <c r="A107" s="7" t="s">
        <v>334</v>
      </c>
      <c r="B107" s="7" t="s">
        <v>374</v>
      </c>
      <c r="C107" s="30" t="s">
        <v>28</v>
      </c>
      <c r="D107" s="25">
        <v>500000</v>
      </c>
      <c r="E107" s="7" t="s">
        <v>375</v>
      </c>
      <c r="F107" s="7" t="s">
        <v>376</v>
      </c>
      <c r="G107" s="7" t="s">
        <v>377</v>
      </c>
      <c r="H107" s="7" t="s">
        <v>378</v>
      </c>
      <c r="I107" s="7" t="s">
        <v>33</v>
      </c>
      <c r="J107" s="7"/>
      <c r="K107" s="7"/>
      <c r="L107" s="5" t="s">
        <v>731</v>
      </c>
      <c r="M107" s="1"/>
      <c r="N107" s="38"/>
      <c r="O107" s="7" t="s">
        <v>28</v>
      </c>
      <c r="P107" s="7">
        <v>500000</v>
      </c>
      <c r="Q107" s="2">
        <f t="shared" si="1"/>
        <v>500000</v>
      </c>
    </row>
    <row r="108" spans="1:17" ht="141.75">
      <c r="A108" s="7" t="s">
        <v>379</v>
      </c>
      <c r="B108" s="7" t="s">
        <v>380</v>
      </c>
      <c r="C108" s="30" t="s">
        <v>28</v>
      </c>
      <c r="D108" s="25">
        <v>97910</v>
      </c>
      <c r="E108" s="7">
        <v>2010</v>
      </c>
      <c r="F108" s="7" t="s">
        <v>381</v>
      </c>
      <c r="G108" s="7" t="s">
        <v>382</v>
      </c>
      <c r="H108" s="7" t="s">
        <v>383</v>
      </c>
      <c r="I108" s="7" t="s">
        <v>18</v>
      </c>
      <c r="J108" s="7" t="s">
        <v>384</v>
      </c>
      <c r="K108" s="7" t="s">
        <v>385</v>
      </c>
      <c r="L108" s="5" t="s">
        <v>731</v>
      </c>
      <c r="M108" s="1"/>
      <c r="N108" s="38"/>
      <c r="O108" s="7" t="s">
        <v>13</v>
      </c>
      <c r="P108" s="7">
        <v>97910</v>
      </c>
      <c r="Q108" s="2">
        <f t="shared" si="1"/>
        <v>97910</v>
      </c>
    </row>
    <row r="109" spans="1:17" ht="110.25">
      <c r="A109" s="7" t="s">
        <v>379</v>
      </c>
      <c r="B109" s="7"/>
      <c r="C109" s="30" t="s">
        <v>50</v>
      </c>
      <c r="D109" s="25">
        <v>52000</v>
      </c>
      <c r="E109" s="7">
        <v>2010</v>
      </c>
      <c r="F109" s="7" t="s">
        <v>386</v>
      </c>
      <c r="G109" s="7" t="s">
        <v>387</v>
      </c>
      <c r="H109" s="7" t="s">
        <v>388</v>
      </c>
      <c r="I109" s="7" t="s">
        <v>18</v>
      </c>
      <c r="J109" s="7" t="s">
        <v>389</v>
      </c>
      <c r="K109" s="7" t="s">
        <v>390</v>
      </c>
      <c r="L109" s="5" t="s">
        <v>731</v>
      </c>
      <c r="M109" s="1"/>
      <c r="N109" s="38"/>
      <c r="O109" s="7" t="s">
        <v>50</v>
      </c>
      <c r="P109" s="7">
        <v>52000</v>
      </c>
      <c r="Q109" s="2">
        <f t="shared" si="1"/>
        <v>52000</v>
      </c>
    </row>
    <row r="110" spans="1:17" ht="14.25" customHeight="1">
      <c r="A110" s="52" t="s">
        <v>719</v>
      </c>
      <c r="B110" s="52" t="s">
        <v>720</v>
      </c>
      <c r="C110" s="52" t="s">
        <v>13</v>
      </c>
      <c r="D110" s="57">
        <v>910000</v>
      </c>
      <c r="E110" s="52"/>
      <c r="F110" s="52"/>
      <c r="G110" s="52" t="s">
        <v>721</v>
      </c>
      <c r="H110" s="52" t="s">
        <v>404</v>
      </c>
      <c r="I110" s="52" t="s">
        <v>404</v>
      </c>
      <c r="J110" s="52"/>
      <c r="K110" s="52"/>
      <c r="L110" s="45" t="s">
        <v>732</v>
      </c>
      <c r="M110" s="1"/>
      <c r="N110" s="38"/>
      <c r="O110" s="52" t="s">
        <v>28</v>
      </c>
      <c r="P110" s="51">
        <v>910000</v>
      </c>
      <c r="Q110" s="2">
        <f t="shared" si="1"/>
        <v>910000</v>
      </c>
    </row>
    <row r="111" spans="1:17" ht="15.75" customHeight="1">
      <c r="A111" s="52"/>
      <c r="B111" s="52"/>
      <c r="C111" s="52"/>
      <c r="D111" s="57"/>
      <c r="E111" s="52"/>
      <c r="F111" s="52"/>
      <c r="G111" s="52"/>
      <c r="H111" s="52"/>
      <c r="I111" s="52"/>
      <c r="J111" s="52"/>
      <c r="K111" s="52"/>
      <c r="L111" s="46"/>
      <c r="M111" s="1"/>
      <c r="N111" s="38"/>
      <c r="O111" s="52"/>
      <c r="P111" s="52"/>
      <c r="Q111" s="2">
        <f t="shared" si="1"/>
        <v>0</v>
      </c>
    </row>
    <row r="112" spans="1:17" ht="75">
      <c r="A112" s="19" t="s">
        <v>719</v>
      </c>
      <c r="B112" s="11" t="s">
        <v>722</v>
      </c>
      <c r="C112" s="11" t="s">
        <v>28</v>
      </c>
      <c r="D112" s="27">
        <v>10000</v>
      </c>
      <c r="E112" s="11" t="s">
        <v>723</v>
      </c>
      <c r="F112" s="19" t="s">
        <v>38</v>
      </c>
      <c r="G112" s="11" t="s">
        <v>724</v>
      </c>
      <c r="H112" s="11" t="s">
        <v>404</v>
      </c>
      <c r="I112" s="11" t="s">
        <v>404</v>
      </c>
      <c r="J112" s="11"/>
      <c r="K112" s="11"/>
      <c r="L112" s="5" t="s">
        <v>731</v>
      </c>
      <c r="M112" s="1"/>
      <c r="N112" s="38"/>
      <c r="O112" s="11" t="s">
        <v>28</v>
      </c>
      <c r="P112" s="20">
        <v>10000</v>
      </c>
      <c r="Q112" s="2">
        <f t="shared" si="1"/>
        <v>10000</v>
      </c>
    </row>
    <row r="113" spans="1:17" ht="75">
      <c r="A113" s="11" t="s">
        <v>719</v>
      </c>
      <c r="B113" s="11" t="s">
        <v>725</v>
      </c>
      <c r="C113" s="11" t="s">
        <v>28</v>
      </c>
      <c r="D113" s="28">
        <v>10000</v>
      </c>
      <c r="E113" s="11" t="s">
        <v>726</v>
      </c>
      <c r="F113" s="11" t="s">
        <v>38</v>
      </c>
      <c r="G113" s="11" t="s">
        <v>727</v>
      </c>
      <c r="H113" s="11" t="s">
        <v>404</v>
      </c>
      <c r="I113" s="11" t="s">
        <v>404</v>
      </c>
      <c r="J113" s="11"/>
      <c r="K113" s="11"/>
      <c r="L113" s="5" t="s">
        <v>731</v>
      </c>
      <c r="M113" s="1"/>
      <c r="N113" s="38"/>
      <c r="O113" s="11" t="s">
        <v>28</v>
      </c>
      <c r="P113" s="21">
        <v>10000</v>
      </c>
      <c r="Q113" s="2">
        <f t="shared" si="1"/>
        <v>10000</v>
      </c>
    </row>
    <row r="114" spans="1:17" ht="31.5" customHeight="1">
      <c r="A114" s="7" t="s">
        <v>395</v>
      </c>
      <c r="B114" s="7" t="s">
        <v>391</v>
      </c>
      <c r="C114" s="30" t="s">
        <v>13</v>
      </c>
      <c r="D114" s="25">
        <v>85000</v>
      </c>
      <c r="E114" s="7" t="s">
        <v>392</v>
      </c>
      <c r="F114" s="7" t="s">
        <v>393</v>
      </c>
      <c r="G114" s="7" t="s">
        <v>394</v>
      </c>
      <c r="H114" s="7" t="s">
        <v>219</v>
      </c>
      <c r="I114" s="7" t="s">
        <v>219</v>
      </c>
      <c r="J114" s="7"/>
      <c r="K114" s="7"/>
      <c r="L114" s="5" t="s">
        <v>731</v>
      </c>
      <c r="M114" s="1"/>
      <c r="N114" s="38"/>
      <c r="O114" s="7" t="s">
        <v>13</v>
      </c>
      <c r="P114" s="7">
        <v>85000</v>
      </c>
      <c r="Q114" s="2">
        <f t="shared" si="1"/>
        <v>85000</v>
      </c>
    </row>
    <row r="115" spans="1:17" ht="63">
      <c r="A115" s="7" t="s">
        <v>395</v>
      </c>
      <c r="B115" s="7" t="s">
        <v>396</v>
      </c>
      <c r="C115" s="30" t="s">
        <v>13</v>
      </c>
      <c r="D115" s="25">
        <v>70000</v>
      </c>
      <c r="E115" s="7" t="s">
        <v>397</v>
      </c>
      <c r="F115" s="7" t="s">
        <v>393</v>
      </c>
      <c r="G115" s="7" t="s">
        <v>398</v>
      </c>
      <c r="H115" s="7" t="s">
        <v>219</v>
      </c>
      <c r="I115" s="7" t="s">
        <v>219</v>
      </c>
      <c r="J115" s="7"/>
      <c r="K115" s="7"/>
      <c r="L115" s="5" t="s">
        <v>731</v>
      </c>
      <c r="M115" s="1"/>
      <c r="N115" s="38"/>
      <c r="O115" s="7" t="s">
        <v>13</v>
      </c>
      <c r="P115" s="7">
        <v>70000</v>
      </c>
      <c r="Q115" s="2">
        <f t="shared" si="1"/>
        <v>70000</v>
      </c>
    </row>
    <row r="116" spans="1:17" ht="63">
      <c r="A116" s="7" t="s">
        <v>421</v>
      </c>
      <c r="B116" s="7" t="s">
        <v>422</v>
      </c>
      <c r="C116" s="30" t="s">
        <v>28</v>
      </c>
      <c r="D116" s="25">
        <v>100000</v>
      </c>
      <c r="E116" s="7">
        <v>100000</v>
      </c>
      <c r="F116" s="7" t="s">
        <v>423</v>
      </c>
      <c r="G116" s="7" t="s">
        <v>424</v>
      </c>
      <c r="H116" s="7" t="s">
        <v>404</v>
      </c>
      <c r="I116" s="7" t="s">
        <v>404</v>
      </c>
      <c r="J116" s="7"/>
      <c r="K116" s="7"/>
      <c r="L116" s="5" t="s">
        <v>731</v>
      </c>
      <c r="M116" s="1"/>
      <c r="N116" s="38"/>
      <c r="O116" s="7" t="s">
        <v>28</v>
      </c>
      <c r="P116" s="7">
        <v>100000</v>
      </c>
      <c r="Q116" s="2">
        <f t="shared" si="1"/>
        <v>100000</v>
      </c>
    </row>
    <row r="117" spans="1:17" ht="63">
      <c r="A117" s="7" t="s">
        <v>421</v>
      </c>
      <c r="B117" s="7" t="s">
        <v>425</v>
      </c>
      <c r="C117" s="30" t="s">
        <v>28</v>
      </c>
      <c r="D117" s="25">
        <v>85000</v>
      </c>
      <c r="E117" s="7">
        <v>85000</v>
      </c>
      <c r="F117" s="7" t="s">
        <v>423</v>
      </c>
      <c r="G117" s="7" t="s">
        <v>426</v>
      </c>
      <c r="H117" s="7" t="s">
        <v>404</v>
      </c>
      <c r="I117" s="7" t="s">
        <v>404</v>
      </c>
      <c r="J117" s="7"/>
      <c r="K117" s="7"/>
      <c r="L117" s="5" t="s">
        <v>731</v>
      </c>
      <c r="M117" s="1"/>
      <c r="N117" s="38"/>
      <c r="O117" s="7" t="s">
        <v>28</v>
      </c>
      <c r="P117" s="7">
        <v>85000</v>
      </c>
      <c r="Q117" s="2">
        <f t="shared" si="1"/>
        <v>85000</v>
      </c>
    </row>
    <row r="118" spans="1:17" ht="63">
      <c r="A118" s="7" t="s">
        <v>421</v>
      </c>
      <c r="B118" s="7" t="s">
        <v>427</v>
      </c>
      <c r="C118" s="30" t="s">
        <v>28</v>
      </c>
      <c r="D118" s="25">
        <v>150000</v>
      </c>
      <c r="E118" s="7">
        <v>150000</v>
      </c>
      <c r="F118" s="7" t="s">
        <v>423</v>
      </c>
      <c r="G118" s="7" t="s">
        <v>428</v>
      </c>
      <c r="H118" s="7" t="s">
        <v>404</v>
      </c>
      <c r="I118" s="7" t="s">
        <v>404</v>
      </c>
      <c r="J118" s="7"/>
      <c r="K118" s="7"/>
      <c r="L118" s="5" t="s">
        <v>731</v>
      </c>
      <c r="M118" s="1"/>
      <c r="N118" s="38"/>
      <c r="O118" s="7" t="s">
        <v>28</v>
      </c>
      <c r="P118" s="7">
        <v>150000</v>
      </c>
      <c r="Q118" s="2">
        <f t="shared" si="1"/>
        <v>150000</v>
      </c>
    </row>
    <row r="119" spans="1:17" ht="63">
      <c r="A119" s="7" t="s">
        <v>421</v>
      </c>
      <c r="B119" s="7" t="s">
        <v>429</v>
      </c>
      <c r="C119" s="30" t="s">
        <v>28</v>
      </c>
      <c r="D119" s="25">
        <v>215000</v>
      </c>
      <c r="E119" s="7">
        <v>215000</v>
      </c>
      <c r="F119" s="7" t="s">
        <v>423</v>
      </c>
      <c r="G119" s="7" t="s">
        <v>430</v>
      </c>
      <c r="H119" s="7" t="s">
        <v>404</v>
      </c>
      <c r="I119" s="7" t="s">
        <v>404</v>
      </c>
      <c r="J119" s="7"/>
      <c r="K119" s="7"/>
      <c r="L119" s="5" t="s">
        <v>731</v>
      </c>
      <c r="M119" s="1"/>
      <c r="N119" s="38"/>
      <c r="O119" s="7" t="s">
        <v>28</v>
      </c>
      <c r="P119" s="7">
        <v>215000</v>
      </c>
      <c r="Q119" s="2">
        <f t="shared" si="1"/>
        <v>215000</v>
      </c>
    </row>
    <row r="120" spans="1:17" ht="47.25">
      <c r="A120" s="7" t="s">
        <v>421</v>
      </c>
      <c r="B120" s="7" t="s">
        <v>431</v>
      </c>
      <c r="C120" s="30" t="s">
        <v>28</v>
      </c>
      <c r="D120" s="25">
        <v>100000</v>
      </c>
      <c r="E120" s="7">
        <v>100000</v>
      </c>
      <c r="F120" s="7" t="s">
        <v>423</v>
      </c>
      <c r="G120" s="7" t="s">
        <v>424</v>
      </c>
      <c r="H120" s="7" t="s">
        <v>404</v>
      </c>
      <c r="I120" s="7" t="s">
        <v>404</v>
      </c>
      <c r="J120" s="7"/>
      <c r="K120" s="7"/>
      <c r="L120" s="5" t="s">
        <v>731</v>
      </c>
      <c r="M120" s="1"/>
      <c r="N120" s="38"/>
      <c r="O120" s="7" t="s">
        <v>28</v>
      </c>
      <c r="P120" s="7">
        <v>100000</v>
      </c>
      <c r="Q120" s="2">
        <f t="shared" si="1"/>
        <v>100000</v>
      </c>
    </row>
    <row r="121" spans="1:17" ht="47.25">
      <c r="A121" s="7" t="s">
        <v>421</v>
      </c>
      <c r="B121" s="7" t="s">
        <v>432</v>
      </c>
      <c r="C121" s="30" t="s">
        <v>28</v>
      </c>
      <c r="D121" s="25">
        <v>125000</v>
      </c>
      <c r="E121" s="7">
        <v>125000</v>
      </c>
      <c r="F121" s="7" t="s">
        <v>423</v>
      </c>
      <c r="G121" s="7" t="s">
        <v>433</v>
      </c>
      <c r="H121" s="7" t="s">
        <v>404</v>
      </c>
      <c r="I121" s="7" t="s">
        <v>404</v>
      </c>
      <c r="J121" s="7"/>
      <c r="K121" s="7"/>
      <c r="L121" s="5" t="s">
        <v>731</v>
      </c>
      <c r="M121" s="1"/>
      <c r="N121" s="38"/>
      <c r="O121" s="7" t="s">
        <v>28</v>
      </c>
      <c r="P121" s="7">
        <v>125000</v>
      </c>
      <c r="Q121" s="2">
        <f t="shared" si="1"/>
        <v>125000</v>
      </c>
    </row>
    <row r="122" spans="1:17" ht="47.25">
      <c r="A122" s="7" t="s">
        <v>421</v>
      </c>
      <c r="B122" s="7" t="s">
        <v>434</v>
      </c>
      <c r="C122" s="30" t="s">
        <v>28</v>
      </c>
      <c r="D122" s="25">
        <v>75000</v>
      </c>
      <c r="E122" s="7">
        <v>75000</v>
      </c>
      <c r="F122" s="7" t="s">
        <v>423</v>
      </c>
      <c r="G122" s="7" t="s">
        <v>435</v>
      </c>
      <c r="H122" s="7" t="s">
        <v>404</v>
      </c>
      <c r="I122" s="7" t="s">
        <v>404</v>
      </c>
      <c r="J122" s="7"/>
      <c r="K122" s="7"/>
      <c r="L122" s="5" t="s">
        <v>731</v>
      </c>
      <c r="M122" s="1"/>
      <c r="N122" s="38"/>
      <c r="O122" s="7" t="s">
        <v>28</v>
      </c>
      <c r="P122" s="7">
        <v>75000</v>
      </c>
      <c r="Q122" s="2">
        <f t="shared" si="1"/>
        <v>75000</v>
      </c>
    </row>
    <row r="123" spans="1:17" ht="47.25">
      <c r="A123" s="7" t="s">
        <v>421</v>
      </c>
      <c r="B123" s="7" t="s">
        <v>436</v>
      </c>
      <c r="C123" s="30" t="s">
        <v>28</v>
      </c>
      <c r="D123" s="25">
        <v>75000</v>
      </c>
      <c r="E123" s="7">
        <v>75000</v>
      </c>
      <c r="F123" s="7" t="s">
        <v>423</v>
      </c>
      <c r="G123" s="7" t="s">
        <v>435</v>
      </c>
      <c r="H123" s="7" t="s">
        <v>404</v>
      </c>
      <c r="I123" s="7" t="s">
        <v>404</v>
      </c>
      <c r="J123" s="7"/>
      <c r="K123" s="7"/>
      <c r="L123" s="5" t="s">
        <v>731</v>
      </c>
      <c r="M123" s="1"/>
      <c r="N123" s="38"/>
      <c r="O123" s="7" t="s">
        <v>28</v>
      </c>
      <c r="P123" s="7">
        <v>75000</v>
      </c>
      <c r="Q123" s="2">
        <f t="shared" si="1"/>
        <v>75000</v>
      </c>
    </row>
    <row r="124" spans="1:17" ht="47.25">
      <c r="A124" s="7" t="s">
        <v>421</v>
      </c>
      <c r="B124" s="7" t="s">
        <v>437</v>
      </c>
      <c r="C124" s="30" t="s">
        <v>28</v>
      </c>
      <c r="D124" s="25">
        <v>100000</v>
      </c>
      <c r="E124" s="7">
        <v>100000</v>
      </c>
      <c r="F124" s="7" t="s">
        <v>423</v>
      </c>
      <c r="G124" s="7" t="s">
        <v>424</v>
      </c>
      <c r="H124" s="7" t="s">
        <v>404</v>
      </c>
      <c r="I124" s="7" t="s">
        <v>404</v>
      </c>
      <c r="J124" s="7"/>
      <c r="K124" s="7"/>
      <c r="L124" s="5" t="s">
        <v>731</v>
      </c>
      <c r="M124" s="1"/>
      <c r="N124" s="38"/>
      <c r="O124" s="7" t="s">
        <v>28</v>
      </c>
      <c r="P124" s="7">
        <v>100000</v>
      </c>
      <c r="Q124" s="2">
        <f t="shared" si="1"/>
        <v>100000</v>
      </c>
    </row>
    <row r="125" spans="1:17" ht="330.75">
      <c r="A125" s="62" t="s">
        <v>438</v>
      </c>
      <c r="B125" s="59" t="s">
        <v>439</v>
      </c>
      <c r="C125" s="63" t="s">
        <v>13</v>
      </c>
      <c r="D125" s="61">
        <v>8484589.12</v>
      </c>
      <c r="E125" s="50">
        <v>6683887.97</v>
      </c>
      <c r="F125" s="59" t="s">
        <v>440</v>
      </c>
      <c r="G125" s="67" t="s">
        <v>441</v>
      </c>
      <c r="H125" s="59" t="s">
        <v>442</v>
      </c>
      <c r="I125" s="59" t="s">
        <v>404</v>
      </c>
      <c r="J125" s="59"/>
      <c r="K125" s="59"/>
      <c r="L125" s="45" t="s">
        <v>818</v>
      </c>
      <c r="M125" s="1"/>
      <c r="N125" s="38"/>
      <c r="O125" s="59" t="s">
        <v>13</v>
      </c>
      <c r="P125" s="50">
        <v>8484589.12</v>
      </c>
      <c r="Q125" s="2">
        <f t="shared" si="1"/>
        <v>8484589.12</v>
      </c>
    </row>
    <row r="126" spans="1:17" ht="283.5">
      <c r="A126" s="62"/>
      <c r="B126" s="59"/>
      <c r="C126" s="63"/>
      <c r="D126" s="61"/>
      <c r="E126" s="50"/>
      <c r="F126" s="59"/>
      <c r="G126" s="68" t="s">
        <v>443</v>
      </c>
      <c r="H126" s="59"/>
      <c r="I126" s="59"/>
      <c r="J126" s="59"/>
      <c r="K126" s="59"/>
      <c r="L126" s="46"/>
      <c r="M126" s="1"/>
      <c r="N126" s="38"/>
      <c r="O126" s="59"/>
      <c r="P126" s="50"/>
      <c r="Q126" s="2">
        <f t="shared" si="1"/>
        <v>0</v>
      </c>
    </row>
    <row r="127" spans="1:17" ht="409.5">
      <c r="A127" s="12" t="s">
        <v>438</v>
      </c>
      <c r="B127" s="12" t="s">
        <v>444</v>
      </c>
      <c r="C127" s="39" t="s">
        <v>13</v>
      </c>
      <c r="D127" s="25">
        <v>5500000</v>
      </c>
      <c r="E127" s="9">
        <v>2750000</v>
      </c>
      <c r="F127" s="12" t="s">
        <v>445</v>
      </c>
      <c r="G127" s="7" t="s">
        <v>446</v>
      </c>
      <c r="H127" s="12" t="s">
        <v>447</v>
      </c>
      <c r="I127" s="12" t="s">
        <v>404</v>
      </c>
      <c r="J127" s="12"/>
      <c r="K127" s="12"/>
      <c r="L127" s="5" t="s">
        <v>818</v>
      </c>
      <c r="M127" s="1"/>
      <c r="N127" s="38"/>
      <c r="O127" s="12" t="s">
        <v>13</v>
      </c>
      <c r="P127" s="9">
        <v>5500000</v>
      </c>
      <c r="Q127" s="2">
        <f t="shared" si="1"/>
        <v>5500000</v>
      </c>
    </row>
    <row r="128" spans="1:17" ht="236.25">
      <c r="A128" s="7" t="s">
        <v>448</v>
      </c>
      <c r="B128" s="7" t="s">
        <v>449</v>
      </c>
      <c r="C128" s="30" t="s">
        <v>28</v>
      </c>
      <c r="D128" s="25">
        <v>400000</v>
      </c>
      <c r="E128" s="7" t="s">
        <v>450</v>
      </c>
      <c r="F128" s="7" t="s">
        <v>451</v>
      </c>
      <c r="G128" s="7" t="s">
        <v>452</v>
      </c>
      <c r="H128" s="7" t="s">
        <v>18</v>
      </c>
      <c r="I128" s="7" t="s">
        <v>18</v>
      </c>
      <c r="J128" s="7" t="s">
        <v>453</v>
      </c>
      <c r="K128" s="7" t="s">
        <v>454</v>
      </c>
      <c r="L128" s="5" t="s">
        <v>731</v>
      </c>
      <c r="M128" s="1"/>
      <c r="N128" s="38"/>
      <c r="O128" s="7" t="s">
        <v>13</v>
      </c>
      <c r="P128" s="7">
        <v>400000</v>
      </c>
      <c r="Q128" s="2">
        <f t="shared" si="1"/>
        <v>400000</v>
      </c>
    </row>
    <row r="129" spans="1:17" ht="78.75">
      <c r="A129" s="7" t="s">
        <v>448</v>
      </c>
      <c r="B129" s="7" t="s">
        <v>704</v>
      </c>
      <c r="C129" s="30" t="s">
        <v>28</v>
      </c>
      <c r="D129" s="25">
        <v>600000</v>
      </c>
      <c r="E129" s="7" t="s">
        <v>455</v>
      </c>
      <c r="F129" s="7" t="s">
        <v>456</v>
      </c>
      <c r="G129" s="7" t="s">
        <v>457</v>
      </c>
      <c r="H129" s="7" t="s">
        <v>33</v>
      </c>
      <c r="I129" s="7" t="s">
        <v>33</v>
      </c>
      <c r="J129" s="7"/>
      <c r="K129" s="7"/>
      <c r="L129" s="5" t="s">
        <v>731</v>
      </c>
      <c r="M129" s="1"/>
      <c r="N129" s="38"/>
      <c r="O129" s="7" t="s">
        <v>13</v>
      </c>
      <c r="P129" s="7">
        <v>600000</v>
      </c>
      <c r="Q129" s="2">
        <f t="shared" si="1"/>
        <v>600000</v>
      </c>
    </row>
    <row r="130" spans="1:17" ht="63">
      <c r="A130" s="7" t="s">
        <v>448</v>
      </c>
      <c r="B130" s="7" t="s">
        <v>458</v>
      </c>
      <c r="C130" s="30" t="s">
        <v>28</v>
      </c>
      <c r="D130" s="25">
        <v>150000</v>
      </c>
      <c r="E130" s="7" t="s">
        <v>459</v>
      </c>
      <c r="F130" s="7" t="s">
        <v>460</v>
      </c>
      <c r="G130" s="7" t="s">
        <v>461</v>
      </c>
      <c r="H130" s="7" t="s">
        <v>33</v>
      </c>
      <c r="I130" s="7" t="s">
        <v>33</v>
      </c>
      <c r="J130" s="7"/>
      <c r="K130" s="7"/>
      <c r="L130" s="5" t="s">
        <v>731</v>
      </c>
      <c r="M130" s="1"/>
      <c r="N130" s="38"/>
      <c r="O130" s="7" t="s">
        <v>13</v>
      </c>
      <c r="P130" s="7">
        <v>150000</v>
      </c>
      <c r="Q130" s="2">
        <f t="shared" si="1"/>
        <v>150000</v>
      </c>
    </row>
    <row r="131" spans="1:17" ht="126">
      <c r="A131" s="7" t="s">
        <v>448</v>
      </c>
      <c r="B131" s="7" t="s">
        <v>462</v>
      </c>
      <c r="C131" s="30" t="s">
        <v>28</v>
      </c>
      <c r="D131" s="25">
        <v>400000</v>
      </c>
      <c r="E131" s="7" t="s">
        <v>463</v>
      </c>
      <c r="F131" s="7" t="s">
        <v>464</v>
      </c>
      <c r="G131" s="7" t="s">
        <v>465</v>
      </c>
      <c r="H131" s="7" t="s">
        <v>33</v>
      </c>
      <c r="I131" s="7" t="s">
        <v>33</v>
      </c>
      <c r="J131" s="7"/>
      <c r="K131" s="7"/>
      <c r="L131" s="5" t="s">
        <v>731</v>
      </c>
      <c r="M131" s="1"/>
      <c r="N131" s="38"/>
      <c r="O131" s="7" t="s">
        <v>13</v>
      </c>
      <c r="P131" s="7">
        <v>400000</v>
      </c>
      <c r="Q131" s="2">
        <f t="shared" si="1"/>
        <v>400000</v>
      </c>
    </row>
    <row r="132" spans="1:17" ht="157.5">
      <c r="A132" s="7" t="s">
        <v>448</v>
      </c>
      <c r="B132" s="7" t="s">
        <v>466</v>
      </c>
      <c r="C132" s="30" t="s">
        <v>13</v>
      </c>
      <c r="D132" s="25">
        <v>650000</v>
      </c>
      <c r="E132" s="7" t="s">
        <v>467</v>
      </c>
      <c r="F132" s="7" t="s">
        <v>468</v>
      </c>
      <c r="G132" s="7" t="s">
        <v>469</v>
      </c>
      <c r="H132" s="7" t="s">
        <v>33</v>
      </c>
      <c r="I132" s="7" t="s">
        <v>33</v>
      </c>
      <c r="J132" s="7"/>
      <c r="K132" s="7"/>
      <c r="L132" s="5" t="s">
        <v>732</v>
      </c>
      <c r="M132" s="1"/>
      <c r="N132" s="38"/>
      <c r="O132" s="7" t="s">
        <v>13</v>
      </c>
      <c r="P132" s="7">
        <v>650000</v>
      </c>
      <c r="Q132" s="2">
        <f t="shared" si="1"/>
        <v>650000</v>
      </c>
    </row>
    <row r="133" spans="1:17" ht="173.25">
      <c r="A133" s="7" t="s">
        <v>448</v>
      </c>
      <c r="B133" s="7" t="s">
        <v>470</v>
      </c>
      <c r="C133" s="30" t="s">
        <v>28</v>
      </c>
      <c r="D133" s="25">
        <v>470000</v>
      </c>
      <c r="E133" s="7" t="s">
        <v>471</v>
      </c>
      <c r="F133" s="7" t="s">
        <v>472</v>
      </c>
      <c r="G133" s="7" t="s">
        <v>473</v>
      </c>
      <c r="H133" s="7" t="s">
        <v>33</v>
      </c>
      <c r="I133" s="7" t="s">
        <v>33</v>
      </c>
      <c r="J133" s="7"/>
      <c r="K133" s="7"/>
      <c r="L133" s="5" t="s">
        <v>731</v>
      </c>
      <c r="M133" s="1"/>
      <c r="N133" s="38"/>
      <c r="O133" s="7" t="s">
        <v>13</v>
      </c>
      <c r="P133" s="7">
        <v>470000</v>
      </c>
      <c r="Q133" s="2">
        <f aca="true" t="shared" si="2" ref="Q133:Q196">VALUE(P133)</f>
        <v>470000</v>
      </c>
    </row>
    <row r="134" spans="1:17" ht="94.5">
      <c r="A134" s="7" t="s">
        <v>448</v>
      </c>
      <c r="B134" s="7" t="s">
        <v>474</v>
      </c>
      <c r="C134" s="30" t="s">
        <v>13</v>
      </c>
      <c r="D134" s="25">
        <v>1190000</v>
      </c>
      <c r="E134" s="7" t="s">
        <v>475</v>
      </c>
      <c r="F134" s="7" t="s">
        <v>476</v>
      </c>
      <c r="G134" s="7" t="s">
        <v>477</v>
      </c>
      <c r="H134" s="7" t="s">
        <v>33</v>
      </c>
      <c r="I134" s="7" t="s">
        <v>33</v>
      </c>
      <c r="J134" s="7"/>
      <c r="K134" s="7"/>
      <c r="L134" s="5" t="s">
        <v>732</v>
      </c>
      <c r="M134" s="1"/>
      <c r="N134" s="38"/>
      <c r="O134" s="7" t="s">
        <v>13</v>
      </c>
      <c r="P134" s="7">
        <v>1190000</v>
      </c>
      <c r="Q134" s="2">
        <f t="shared" si="2"/>
        <v>1190000</v>
      </c>
    </row>
    <row r="135" spans="1:17" ht="409.5">
      <c r="A135" s="7" t="s">
        <v>478</v>
      </c>
      <c r="B135" s="7" t="s">
        <v>479</v>
      </c>
      <c r="C135" s="30" t="s">
        <v>13</v>
      </c>
      <c r="D135" s="25">
        <v>1000000</v>
      </c>
      <c r="E135" s="13">
        <v>0</v>
      </c>
      <c r="F135" s="13">
        <v>1000000</v>
      </c>
      <c r="G135" s="7" t="s">
        <v>480</v>
      </c>
      <c r="H135" s="7" t="s">
        <v>705</v>
      </c>
      <c r="I135" s="7" t="s">
        <v>481</v>
      </c>
      <c r="J135" s="7"/>
      <c r="K135" s="7"/>
      <c r="L135" s="5" t="s">
        <v>732</v>
      </c>
      <c r="M135" s="1"/>
      <c r="N135" s="38"/>
      <c r="O135" s="7" t="s">
        <v>13</v>
      </c>
      <c r="P135" s="13">
        <v>1000000</v>
      </c>
      <c r="Q135" s="2">
        <f t="shared" si="2"/>
        <v>1000000</v>
      </c>
    </row>
    <row r="136" spans="1:17" ht="315">
      <c r="A136" s="7" t="s">
        <v>478</v>
      </c>
      <c r="B136" s="7" t="s">
        <v>482</v>
      </c>
      <c r="C136" s="30" t="s">
        <v>28</v>
      </c>
      <c r="D136" s="25">
        <v>50000</v>
      </c>
      <c r="E136" s="13">
        <v>50000</v>
      </c>
      <c r="F136" s="13">
        <v>0</v>
      </c>
      <c r="G136" s="7" t="s">
        <v>483</v>
      </c>
      <c r="H136" s="7" t="s">
        <v>706</v>
      </c>
      <c r="I136" s="7" t="s">
        <v>484</v>
      </c>
      <c r="J136" s="7"/>
      <c r="K136" s="7"/>
      <c r="L136" s="5" t="s">
        <v>731</v>
      </c>
      <c r="M136" s="1"/>
      <c r="N136" s="38"/>
      <c r="O136" s="7" t="s">
        <v>13</v>
      </c>
      <c r="P136" s="13">
        <v>50000</v>
      </c>
      <c r="Q136" s="2">
        <f t="shared" si="2"/>
        <v>50000</v>
      </c>
    </row>
    <row r="137" spans="1:17" ht="252">
      <c r="A137" s="7" t="s">
        <v>478</v>
      </c>
      <c r="B137" s="7" t="s">
        <v>485</v>
      </c>
      <c r="C137" s="30" t="s">
        <v>13</v>
      </c>
      <c r="D137" s="25">
        <v>500000</v>
      </c>
      <c r="E137" s="13">
        <v>0</v>
      </c>
      <c r="F137" s="13">
        <v>500000</v>
      </c>
      <c r="G137" s="7" t="s">
        <v>486</v>
      </c>
      <c r="H137" s="7" t="s">
        <v>487</v>
      </c>
      <c r="I137" s="7" t="s">
        <v>481</v>
      </c>
      <c r="J137" s="7"/>
      <c r="K137" s="7"/>
      <c r="L137" s="5" t="s">
        <v>818</v>
      </c>
      <c r="M137" s="1"/>
      <c r="N137" s="38"/>
      <c r="O137" s="7" t="s">
        <v>13</v>
      </c>
      <c r="P137" s="13">
        <v>500000</v>
      </c>
      <c r="Q137" s="2">
        <f t="shared" si="2"/>
        <v>500000</v>
      </c>
    </row>
    <row r="138" spans="1:17" ht="220.5">
      <c r="A138" s="7" t="s">
        <v>478</v>
      </c>
      <c r="B138" s="7" t="s">
        <v>488</v>
      </c>
      <c r="C138" s="30" t="s">
        <v>28</v>
      </c>
      <c r="D138" s="25">
        <v>650000</v>
      </c>
      <c r="E138" s="13">
        <v>0</v>
      </c>
      <c r="F138" s="13">
        <v>650000</v>
      </c>
      <c r="G138" s="7" t="s">
        <v>489</v>
      </c>
      <c r="H138" s="7" t="s">
        <v>490</v>
      </c>
      <c r="I138" s="7" t="s">
        <v>491</v>
      </c>
      <c r="J138" s="7"/>
      <c r="K138" s="7"/>
      <c r="L138" s="5" t="s">
        <v>731</v>
      </c>
      <c r="M138" s="1"/>
      <c r="N138" s="38"/>
      <c r="O138" s="7" t="s">
        <v>13</v>
      </c>
      <c r="P138" s="13">
        <v>650000</v>
      </c>
      <c r="Q138" s="2">
        <f t="shared" si="2"/>
        <v>650000</v>
      </c>
    </row>
    <row r="139" spans="1:17" ht="63">
      <c r="A139" s="7" t="s">
        <v>399</v>
      </c>
      <c r="B139" s="7" t="s">
        <v>400</v>
      </c>
      <c r="C139" s="30" t="s">
        <v>28</v>
      </c>
      <c r="D139" s="25">
        <v>220000</v>
      </c>
      <c r="E139" s="7" t="s">
        <v>401</v>
      </c>
      <c r="F139" s="7" t="s">
        <v>402</v>
      </c>
      <c r="G139" s="7" t="s">
        <v>403</v>
      </c>
      <c r="H139" s="7" t="s">
        <v>404</v>
      </c>
      <c r="I139" s="7" t="s">
        <v>404</v>
      </c>
      <c r="J139" s="7"/>
      <c r="K139" s="7"/>
      <c r="L139" s="5" t="s">
        <v>731</v>
      </c>
      <c r="M139" s="1"/>
      <c r="N139" s="38"/>
      <c r="O139" s="7" t="s">
        <v>13</v>
      </c>
      <c r="P139" s="7">
        <v>220000</v>
      </c>
      <c r="Q139" s="2">
        <f t="shared" si="2"/>
        <v>220000</v>
      </c>
    </row>
    <row r="140" spans="1:17" ht="63">
      <c r="A140" s="7" t="s">
        <v>399</v>
      </c>
      <c r="B140" s="7" t="s">
        <v>405</v>
      </c>
      <c r="C140" s="30" t="s">
        <v>28</v>
      </c>
      <c r="D140" s="25">
        <v>200000</v>
      </c>
      <c r="E140" s="7" t="s">
        <v>401</v>
      </c>
      <c r="F140" s="7" t="s">
        <v>402</v>
      </c>
      <c r="G140" s="7" t="s">
        <v>403</v>
      </c>
      <c r="H140" s="7" t="s">
        <v>404</v>
      </c>
      <c r="I140" s="7" t="s">
        <v>404</v>
      </c>
      <c r="J140" s="7"/>
      <c r="K140" s="7"/>
      <c r="L140" s="5" t="s">
        <v>731</v>
      </c>
      <c r="M140" s="1"/>
      <c r="N140" s="38"/>
      <c r="O140" s="7" t="s">
        <v>13</v>
      </c>
      <c r="P140" s="7">
        <v>200000</v>
      </c>
      <c r="Q140" s="2">
        <f t="shared" si="2"/>
        <v>200000</v>
      </c>
    </row>
    <row r="141" spans="1:17" ht="63">
      <c r="A141" s="7" t="s">
        <v>399</v>
      </c>
      <c r="B141" s="7" t="s">
        <v>405</v>
      </c>
      <c r="C141" s="30" t="s">
        <v>28</v>
      </c>
      <c r="D141" s="25">
        <v>160000</v>
      </c>
      <c r="E141" s="7" t="s">
        <v>401</v>
      </c>
      <c r="F141" s="7" t="s">
        <v>402</v>
      </c>
      <c r="G141" s="7" t="s">
        <v>403</v>
      </c>
      <c r="H141" s="7" t="s">
        <v>404</v>
      </c>
      <c r="I141" s="7" t="s">
        <v>404</v>
      </c>
      <c r="J141" s="7"/>
      <c r="K141" s="7"/>
      <c r="L141" s="5" t="s">
        <v>731</v>
      </c>
      <c r="M141" s="1"/>
      <c r="N141" s="38"/>
      <c r="O141" s="7" t="s">
        <v>13</v>
      </c>
      <c r="P141" s="7">
        <v>160000</v>
      </c>
      <c r="Q141" s="2">
        <f t="shared" si="2"/>
        <v>160000</v>
      </c>
    </row>
    <row r="142" spans="1:17" ht="63">
      <c r="A142" s="7" t="s">
        <v>399</v>
      </c>
      <c r="B142" s="7" t="s">
        <v>406</v>
      </c>
      <c r="C142" s="30" t="s">
        <v>28</v>
      </c>
      <c r="D142" s="25">
        <v>40000</v>
      </c>
      <c r="E142" s="7" t="s">
        <v>401</v>
      </c>
      <c r="F142" s="7" t="s">
        <v>402</v>
      </c>
      <c r="G142" s="7" t="s">
        <v>403</v>
      </c>
      <c r="H142" s="7" t="s">
        <v>404</v>
      </c>
      <c r="I142" s="7" t="s">
        <v>404</v>
      </c>
      <c r="J142" s="7"/>
      <c r="K142" s="7"/>
      <c r="L142" s="5" t="s">
        <v>731</v>
      </c>
      <c r="M142" s="1"/>
      <c r="N142" s="38"/>
      <c r="O142" s="7" t="s">
        <v>13</v>
      </c>
      <c r="P142" s="7">
        <v>40000</v>
      </c>
      <c r="Q142" s="2">
        <f t="shared" si="2"/>
        <v>40000</v>
      </c>
    </row>
    <row r="143" spans="1:17" ht="63">
      <c r="A143" s="7" t="s">
        <v>399</v>
      </c>
      <c r="B143" s="7" t="s">
        <v>406</v>
      </c>
      <c r="C143" s="30" t="s">
        <v>28</v>
      </c>
      <c r="D143" s="25">
        <v>40000</v>
      </c>
      <c r="E143" s="7" t="s">
        <v>401</v>
      </c>
      <c r="F143" s="7" t="s">
        <v>407</v>
      </c>
      <c r="G143" s="7" t="s">
        <v>403</v>
      </c>
      <c r="H143" s="7" t="s">
        <v>404</v>
      </c>
      <c r="I143" s="7" t="s">
        <v>404</v>
      </c>
      <c r="J143" s="7"/>
      <c r="K143" s="7"/>
      <c r="L143" s="5" t="s">
        <v>731</v>
      </c>
      <c r="M143" s="1"/>
      <c r="N143" s="38"/>
      <c r="O143" s="7" t="s">
        <v>13</v>
      </c>
      <c r="P143" s="7">
        <v>40000</v>
      </c>
      <c r="Q143" s="2">
        <f t="shared" si="2"/>
        <v>40000</v>
      </c>
    </row>
    <row r="144" spans="1:17" ht="63">
      <c r="A144" s="7" t="s">
        <v>399</v>
      </c>
      <c r="B144" s="7" t="s">
        <v>408</v>
      </c>
      <c r="C144" s="30" t="s">
        <v>28</v>
      </c>
      <c r="D144" s="25">
        <v>50000</v>
      </c>
      <c r="E144" s="7" t="s">
        <v>409</v>
      </c>
      <c r="F144" s="7" t="s">
        <v>410</v>
      </c>
      <c r="G144" s="7" t="s">
        <v>403</v>
      </c>
      <c r="H144" s="7" t="s">
        <v>404</v>
      </c>
      <c r="I144" s="7" t="s">
        <v>404</v>
      </c>
      <c r="J144" s="7"/>
      <c r="K144" s="7"/>
      <c r="L144" s="5" t="s">
        <v>731</v>
      </c>
      <c r="M144" s="1"/>
      <c r="N144" s="38"/>
      <c r="O144" s="7" t="s">
        <v>13</v>
      </c>
      <c r="P144" s="7">
        <v>50000</v>
      </c>
      <c r="Q144" s="2">
        <f t="shared" si="2"/>
        <v>50000</v>
      </c>
    </row>
    <row r="145" spans="1:17" ht="63">
      <c r="A145" s="7" t="s">
        <v>399</v>
      </c>
      <c r="B145" s="7" t="s">
        <v>408</v>
      </c>
      <c r="C145" s="30" t="s">
        <v>28</v>
      </c>
      <c r="D145" s="25">
        <v>50000</v>
      </c>
      <c r="E145" s="7" t="s">
        <v>409</v>
      </c>
      <c r="F145" s="7" t="s">
        <v>410</v>
      </c>
      <c r="G145" s="7" t="s">
        <v>403</v>
      </c>
      <c r="H145" s="7" t="s">
        <v>404</v>
      </c>
      <c r="I145" s="7" t="s">
        <v>404</v>
      </c>
      <c r="J145" s="7"/>
      <c r="K145" s="7"/>
      <c r="L145" s="5" t="s">
        <v>731</v>
      </c>
      <c r="M145" s="1"/>
      <c r="N145" s="38"/>
      <c r="O145" s="7" t="s">
        <v>13</v>
      </c>
      <c r="P145" s="7">
        <v>50000</v>
      </c>
      <c r="Q145" s="2">
        <f t="shared" si="2"/>
        <v>50000</v>
      </c>
    </row>
    <row r="146" spans="1:17" ht="63">
      <c r="A146" s="7" t="s">
        <v>399</v>
      </c>
      <c r="B146" s="7" t="s">
        <v>408</v>
      </c>
      <c r="C146" s="30" t="s">
        <v>28</v>
      </c>
      <c r="D146" s="25">
        <v>200000</v>
      </c>
      <c r="E146" s="7" t="s">
        <v>409</v>
      </c>
      <c r="F146" s="7" t="s">
        <v>410</v>
      </c>
      <c r="G146" s="7" t="s">
        <v>403</v>
      </c>
      <c r="H146" s="7" t="s">
        <v>404</v>
      </c>
      <c r="I146" s="7" t="s">
        <v>404</v>
      </c>
      <c r="J146" s="7"/>
      <c r="K146" s="7"/>
      <c r="L146" s="5" t="s">
        <v>731</v>
      </c>
      <c r="M146" s="1"/>
      <c r="N146" s="38"/>
      <c r="O146" s="7" t="s">
        <v>13</v>
      </c>
      <c r="P146" s="7">
        <v>200000</v>
      </c>
      <c r="Q146" s="2">
        <f t="shared" si="2"/>
        <v>200000</v>
      </c>
    </row>
    <row r="147" spans="1:17" ht="63">
      <c r="A147" s="7" t="s">
        <v>399</v>
      </c>
      <c r="B147" s="7" t="s">
        <v>408</v>
      </c>
      <c r="C147" s="30" t="s">
        <v>28</v>
      </c>
      <c r="D147" s="25">
        <v>50000</v>
      </c>
      <c r="E147" s="7" t="s">
        <v>409</v>
      </c>
      <c r="F147" s="7" t="s">
        <v>410</v>
      </c>
      <c r="G147" s="7" t="s">
        <v>403</v>
      </c>
      <c r="H147" s="7" t="s">
        <v>404</v>
      </c>
      <c r="I147" s="7" t="s">
        <v>404</v>
      </c>
      <c r="J147" s="7"/>
      <c r="K147" s="7"/>
      <c r="L147" s="5" t="s">
        <v>731</v>
      </c>
      <c r="M147" s="1"/>
      <c r="N147" s="38"/>
      <c r="O147" s="7" t="s">
        <v>13</v>
      </c>
      <c r="P147" s="7">
        <v>50000</v>
      </c>
      <c r="Q147" s="2">
        <f t="shared" si="2"/>
        <v>50000</v>
      </c>
    </row>
    <row r="148" spans="1:17" ht="63">
      <c r="A148" s="7" t="s">
        <v>399</v>
      </c>
      <c r="B148" s="7" t="s">
        <v>411</v>
      </c>
      <c r="C148" s="30" t="s">
        <v>28</v>
      </c>
      <c r="D148" s="25">
        <v>40000</v>
      </c>
      <c r="E148" s="7" t="s">
        <v>401</v>
      </c>
      <c r="F148" s="7" t="s">
        <v>412</v>
      </c>
      <c r="G148" s="7" t="s">
        <v>403</v>
      </c>
      <c r="H148" s="7" t="s">
        <v>404</v>
      </c>
      <c r="I148" s="7" t="s">
        <v>404</v>
      </c>
      <c r="J148" s="7"/>
      <c r="K148" s="7"/>
      <c r="L148" s="5" t="s">
        <v>731</v>
      </c>
      <c r="M148" s="1"/>
      <c r="N148" s="38"/>
      <c r="O148" s="7" t="s">
        <v>13</v>
      </c>
      <c r="P148" s="7">
        <v>40000</v>
      </c>
      <c r="Q148" s="2">
        <f t="shared" si="2"/>
        <v>40000</v>
      </c>
    </row>
    <row r="149" spans="1:17" ht="63">
      <c r="A149" s="7" t="s">
        <v>399</v>
      </c>
      <c r="B149" s="7" t="s">
        <v>411</v>
      </c>
      <c r="C149" s="30" t="s">
        <v>28</v>
      </c>
      <c r="D149" s="25">
        <v>20000</v>
      </c>
      <c r="E149" s="7" t="s">
        <v>401</v>
      </c>
      <c r="F149" s="7" t="s">
        <v>412</v>
      </c>
      <c r="G149" s="7" t="s">
        <v>403</v>
      </c>
      <c r="H149" s="7" t="s">
        <v>404</v>
      </c>
      <c r="I149" s="7" t="s">
        <v>404</v>
      </c>
      <c r="J149" s="7"/>
      <c r="K149" s="7"/>
      <c r="L149" s="5" t="s">
        <v>731</v>
      </c>
      <c r="M149" s="1"/>
      <c r="N149" s="38"/>
      <c r="O149" s="7" t="s">
        <v>13</v>
      </c>
      <c r="P149" s="7">
        <v>20000</v>
      </c>
      <c r="Q149" s="2">
        <f t="shared" si="2"/>
        <v>20000</v>
      </c>
    </row>
    <row r="150" spans="1:17" ht="63">
      <c r="A150" s="7" t="s">
        <v>399</v>
      </c>
      <c r="B150" s="7" t="s">
        <v>411</v>
      </c>
      <c r="C150" s="30" t="s">
        <v>28</v>
      </c>
      <c r="D150" s="25">
        <v>40000</v>
      </c>
      <c r="E150" s="7" t="s">
        <v>401</v>
      </c>
      <c r="F150" s="7" t="s">
        <v>412</v>
      </c>
      <c r="G150" s="7" t="s">
        <v>403</v>
      </c>
      <c r="H150" s="7" t="s">
        <v>404</v>
      </c>
      <c r="I150" s="7" t="s">
        <v>404</v>
      </c>
      <c r="J150" s="7"/>
      <c r="K150" s="7"/>
      <c r="L150" s="5" t="s">
        <v>731</v>
      </c>
      <c r="M150" s="1"/>
      <c r="N150" s="38"/>
      <c r="O150" s="7" t="s">
        <v>13</v>
      </c>
      <c r="P150" s="7">
        <v>40000</v>
      </c>
      <c r="Q150" s="2">
        <f t="shared" si="2"/>
        <v>40000</v>
      </c>
    </row>
    <row r="151" spans="1:17" ht="47.25">
      <c r="A151" s="7" t="s">
        <v>399</v>
      </c>
      <c r="B151" s="7" t="s">
        <v>413</v>
      </c>
      <c r="C151" s="30" t="s">
        <v>28</v>
      </c>
      <c r="D151" s="25">
        <v>20000</v>
      </c>
      <c r="E151" s="7" t="s">
        <v>414</v>
      </c>
      <c r="F151" s="7" t="s">
        <v>415</v>
      </c>
      <c r="G151" s="7" t="s">
        <v>416</v>
      </c>
      <c r="H151" s="7" t="s">
        <v>404</v>
      </c>
      <c r="I151" s="7" t="s">
        <v>404</v>
      </c>
      <c r="J151" s="7"/>
      <c r="K151" s="7"/>
      <c r="L151" s="5" t="s">
        <v>731</v>
      </c>
      <c r="M151" s="1"/>
      <c r="N151" s="38"/>
      <c r="O151" s="7" t="s">
        <v>13</v>
      </c>
      <c r="P151" s="7">
        <v>20000</v>
      </c>
      <c r="Q151" s="2">
        <f t="shared" si="2"/>
        <v>20000</v>
      </c>
    </row>
    <row r="152" spans="1:17" ht="141.75">
      <c r="A152" s="7" t="s">
        <v>399</v>
      </c>
      <c r="B152" s="7" t="s">
        <v>413</v>
      </c>
      <c r="C152" s="30" t="s">
        <v>28</v>
      </c>
      <c r="D152" s="25">
        <v>30000</v>
      </c>
      <c r="E152" s="7" t="s">
        <v>414</v>
      </c>
      <c r="F152" s="7" t="s">
        <v>417</v>
      </c>
      <c r="G152" s="7" t="s">
        <v>416</v>
      </c>
      <c r="H152" s="7" t="s">
        <v>404</v>
      </c>
      <c r="I152" s="7" t="s">
        <v>404</v>
      </c>
      <c r="J152" s="7"/>
      <c r="K152" s="7"/>
      <c r="L152" s="5" t="s">
        <v>731</v>
      </c>
      <c r="M152" s="1"/>
      <c r="N152" s="38"/>
      <c r="O152" s="7" t="s">
        <v>13</v>
      </c>
      <c r="P152" s="7">
        <v>30000</v>
      </c>
      <c r="Q152" s="2">
        <f t="shared" si="2"/>
        <v>30000</v>
      </c>
    </row>
    <row r="153" spans="1:17" ht="63">
      <c r="A153" s="7" t="s">
        <v>399</v>
      </c>
      <c r="B153" s="7" t="s">
        <v>418</v>
      </c>
      <c r="C153" s="30" t="s">
        <v>28</v>
      </c>
      <c r="D153" s="25">
        <v>50000</v>
      </c>
      <c r="E153" s="7" t="s">
        <v>419</v>
      </c>
      <c r="F153" s="7" t="s">
        <v>420</v>
      </c>
      <c r="G153" s="7" t="s">
        <v>403</v>
      </c>
      <c r="H153" s="7" t="s">
        <v>404</v>
      </c>
      <c r="I153" s="7" t="s">
        <v>404</v>
      </c>
      <c r="J153" s="7"/>
      <c r="K153" s="7"/>
      <c r="L153" s="5" t="s">
        <v>731</v>
      </c>
      <c r="M153" s="1"/>
      <c r="N153" s="38"/>
      <c r="O153" s="7" t="s">
        <v>13</v>
      </c>
      <c r="P153" s="7">
        <v>50000</v>
      </c>
      <c r="Q153" s="2">
        <f t="shared" si="2"/>
        <v>50000</v>
      </c>
    </row>
    <row r="154" spans="1:17" ht="157.5">
      <c r="A154" s="7" t="s">
        <v>492</v>
      </c>
      <c r="B154" s="7" t="s">
        <v>493</v>
      </c>
      <c r="C154" s="30" t="s">
        <v>28</v>
      </c>
      <c r="D154" s="25">
        <v>250000</v>
      </c>
      <c r="E154" s="7" t="s">
        <v>494</v>
      </c>
      <c r="F154" s="7" t="s">
        <v>495</v>
      </c>
      <c r="G154" s="7" t="s">
        <v>496</v>
      </c>
      <c r="H154" s="7" t="s">
        <v>497</v>
      </c>
      <c r="I154" s="7" t="s">
        <v>33</v>
      </c>
      <c r="J154" s="7"/>
      <c r="K154" s="7"/>
      <c r="L154" s="5" t="s">
        <v>731</v>
      </c>
      <c r="M154" s="1"/>
      <c r="N154" s="38"/>
      <c r="O154" s="7" t="s">
        <v>28</v>
      </c>
      <c r="P154" s="7">
        <v>250000</v>
      </c>
      <c r="Q154" s="2">
        <f t="shared" si="2"/>
        <v>250000</v>
      </c>
    </row>
    <row r="155" spans="1:17" ht="173.25">
      <c r="A155" s="7" t="s">
        <v>498</v>
      </c>
      <c r="B155" s="7" t="s">
        <v>499</v>
      </c>
      <c r="C155" s="30" t="s">
        <v>28</v>
      </c>
      <c r="D155" s="25">
        <v>260000</v>
      </c>
      <c r="E155" s="7" t="s">
        <v>500</v>
      </c>
      <c r="F155" s="7" t="s">
        <v>501</v>
      </c>
      <c r="G155" s="7" t="s">
        <v>502</v>
      </c>
      <c r="H155" s="7" t="s">
        <v>503</v>
      </c>
      <c r="I155" s="7" t="s">
        <v>33</v>
      </c>
      <c r="J155" s="7"/>
      <c r="K155" s="7"/>
      <c r="L155" s="5" t="s">
        <v>731</v>
      </c>
      <c r="M155" s="1"/>
      <c r="N155" s="38"/>
      <c r="O155" s="7" t="s">
        <v>28</v>
      </c>
      <c r="P155" s="9">
        <v>260000</v>
      </c>
      <c r="Q155" s="2">
        <f t="shared" si="2"/>
        <v>260000</v>
      </c>
    </row>
    <row r="156" spans="1:17" ht="173.25">
      <c r="A156" s="7" t="s">
        <v>498</v>
      </c>
      <c r="B156" s="7" t="s">
        <v>504</v>
      </c>
      <c r="C156" s="30" t="s">
        <v>28</v>
      </c>
      <c r="D156" s="25">
        <v>750000</v>
      </c>
      <c r="E156" s="7" t="s">
        <v>505</v>
      </c>
      <c r="F156" s="7" t="s">
        <v>506</v>
      </c>
      <c r="G156" s="7" t="s">
        <v>502</v>
      </c>
      <c r="H156" s="7" t="s">
        <v>503</v>
      </c>
      <c r="I156" s="7" t="s">
        <v>33</v>
      </c>
      <c r="J156" s="7"/>
      <c r="K156" s="7"/>
      <c r="L156" s="5" t="s">
        <v>731</v>
      </c>
      <c r="M156" s="1"/>
      <c r="N156" s="38"/>
      <c r="O156" s="7" t="s">
        <v>28</v>
      </c>
      <c r="P156" s="9">
        <v>750000</v>
      </c>
      <c r="Q156" s="2">
        <f t="shared" si="2"/>
        <v>750000</v>
      </c>
    </row>
    <row r="157" spans="1:17" ht="173.25">
      <c r="A157" s="7" t="s">
        <v>498</v>
      </c>
      <c r="B157" s="7" t="s">
        <v>507</v>
      </c>
      <c r="C157" s="30" t="s">
        <v>28</v>
      </c>
      <c r="D157" s="25">
        <v>350000</v>
      </c>
      <c r="E157" s="7" t="s">
        <v>508</v>
      </c>
      <c r="F157" s="7" t="s">
        <v>509</v>
      </c>
      <c r="G157" s="7" t="s">
        <v>502</v>
      </c>
      <c r="H157" s="7" t="s">
        <v>510</v>
      </c>
      <c r="I157" s="7" t="s">
        <v>33</v>
      </c>
      <c r="J157" s="7"/>
      <c r="K157" s="7"/>
      <c r="L157" s="5" t="s">
        <v>731</v>
      </c>
      <c r="M157" s="1"/>
      <c r="N157" s="38"/>
      <c r="O157" s="7" t="s">
        <v>28</v>
      </c>
      <c r="P157" s="9">
        <v>350000</v>
      </c>
      <c r="Q157" s="2">
        <f t="shared" si="2"/>
        <v>350000</v>
      </c>
    </row>
    <row r="158" spans="1:17" ht="409.5">
      <c r="A158" s="14" t="s">
        <v>511</v>
      </c>
      <c r="B158" s="14" t="s">
        <v>512</v>
      </c>
      <c r="C158" s="40" t="s">
        <v>13</v>
      </c>
      <c r="D158" s="29">
        <v>1270000</v>
      </c>
      <c r="E158" s="14" t="s">
        <v>707</v>
      </c>
      <c r="F158" s="14" t="s">
        <v>708</v>
      </c>
      <c r="G158" s="14" t="s">
        <v>514</v>
      </c>
      <c r="H158" s="14" t="s">
        <v>515</v>
      </c>
      <c r="I158" s="14" t="s">
        <v>18</v>
      </c>
      <c r="J158" s="14" t="s">
        <v>516</v>
      </c>
      <c r="K158" s="14" t="s">
        <v>517</v>
      </c>
      <c r="L158" s="5" t="s">
        <v>818</v>
      </c>
      <c r="M158" s="1"/>
      <c r="N158" s="38"/>
      <c r="O158" s="14" t="s">
        <v>513</v>
      </c>
      <c r="P158" s="14">
        <v>1270000</v>
      </c>
      <c r="Q158" s="2">
        <f t="shared" si="2"/>
        <v>1270000</v>
      </c>
    </row>
    <row r="159" spans="1:17" ht="110.25">
      <c r="A159" s="14" t="s">
        <v>511</v>
      </c>
      <c r="B159" s="15" t="s">
        <v>518</v>
      </c>
      <c r="C159" s="41" t="s">
        <v>28</v>
      </c>
      <c r="D159" s="29">
        <v>212000</v>
      </c>
      <c r="E159" s="14" t="s">
        <v>709</v>
      </c>
      <c r="F159" s="15" t="s">
        <v>519</v>
      </c>
      <c r="G159" s="15" t="s">
        <v>520</v>
      </c>
      <c r="H159" s="15" t="s">
        <v>515</v>
      </c>
      <c r="I159" s="15" t="s">
        <v>33</v>
      </c>
      <c r="J159" s="15"/>
      <c r="K159" s="15"/>
      <c r="L159" s="5" t="s">
        <v>731</v>
      </c>
      <c r="M159" s="1"/>
      <c r="N159" s="38"/>
      <c r="O159" s="15" t="s">
        <v>513</v>
      </c>
      <c r="P159" s="15">
        <v>212000</v>
      </c>
      <c r="Q159" s="2">
        <f t="shared" si="2"/>
        <v>212000</v>
      </c>
    </row>
    <row r="160" spans="1:17" ht="173.25">
      <c r="A160" s="8" t="s">
        <v>511</v>
      </c>
      <c r="B160" s="15" t="s">
        <v>521</v>
      </c>
      <c r="C160" s="41" t="s">
        <v>28</v>
      </c>
      <c r="D160" s="29">
        <v>250000</v>
      </c>
      <c r="E160" s="14" t="s">
        <v>710</v>
      </c>
      <c r="F160" s="15" t="s">
        <v>522</v>
      </c>
      <c r="G160" s="15" t="s">
        <v>523</v>
      </c>
      <c r="H160" s="15" t="s">
        <v>524</v>
      </c>
      <c r="I160" s="15" t="s">
        <v>33</v>
      </c>
      <c r="J160" s="15"/>
      <c r="K160" s="15"/>
      <c r="L160" s="5" t="s">
        <v>731</v>
      </c>
      <c r="M160" s="1"/>
      <c r="N160" s="38"/>
      <c r="O160" s="15" t="s">
        <v>513</v>
      </c>
      <c r="P160" s="15">
        <v>250000</v>
      </c>
      <c r="Q160" s="2">
        <f t="shared" si="2"/>
        <v>250000</v>
      </c>
    </row>
    <row r="161" spans="1:17" ht="94.5">
      <c r="A161" s="14" t="s">
        <v>511</v>
      </c>
      <c r="B161" s="15" t="s">
        <v>525</v>
      </c>
      <c r="C161" s="41" t="s">
        <v>28</v>
      </c>
      <c r="D161" s="29">
        <v>410000</v>
      </c>
      <c r="E161" s="14" t="s">
        <v>711</v>
      </c>
      <c r="F161" s="15" t="s">
        <v>526</v>
      </c>
      <c r="G161" s="15" t="s">
        <v>527</v>
      </c>
      <c r="H161" s="15" t="s">
        <v>524</v>
      </c>
      <c r="I161" s="15" t="s">
        <v>33</v>
      </c>
      <c r="J161" s="15"/>
      <c r="K161" s="15"/>
      <c r="L161" s="5" t="s">
        <v>731</v>
      </c>
      <c r="M161" s="1"/>
      <c r="N161" s="38"/>
      <c r="O161" s="15" t="s">
        <v>513</v>
      </c>
      <c r="P161" s="15">
        <v>410000</v>
      </c>
      <c r="Q161" s="2">
        <f t="shared" si="2"/>
        <v>410000</v>
      </c>
    </row>
    <row r="162" spans="1:17" ht="94.5">
      <c r="A162" s="8" t="s">
        <v>511</v>
      </c>
      <c r="B162" s="15" t="s">
        <v>528</v>
      </c>
      <c r="C162" s="41" t="s">
        <v>28</v>
      </c>
      <c r="D162" s="29">
        <v>430000</v>
      </c>
      <c r="E162" s="14" t="s">
        <v>712</v>
      </c>
      <c r="F162" s="15" t="s">
        <v>529</v>
      </c>
      <c r="G162" s="15" t="s">
        <v>530</v>
      </c>
      <c r="H162" s="15" t="s">
        <v>524</v>
      </c>
      <c r="I162" s="15" t="s">
        <v>33</v>
      </c>
      <c r="J162" s="15"/>
      <c r="K162" s="15"/>
      <c r="L162" s="5" t="s">
        <v>731</v>
      </c>
      <c r="M162" s="1"/>
      <c r="N162" s="38"/>
      <c r="O162" s="15" t="s">
        <v>513</v>
      </c>
      <c r="P162" s="15">
        <v>430000</v>
      </c>
      <c r="Q162" s="2">
        <f t="shared" si="2"/>
        <v>430000</v>
      </c>
    </row>
    <row r="163" spans="1:17" ht="110.25">
      <c r="A163" s="8" t="s">
        <v>511</v>
      </c>
      <c r="B163" s="15" t="s">
        <v>531</v>
      </c>
      <c r="C163" s="41" t="s">
        <v>22</v>
      </c>
      <c r="D163" s="29">
        <v>2000000</v>
      </c>
      <c r="E163" s="14" t="s">
        <v>713</v>
      </c>
      <c r="F163" s="15" t="s">
        <v>533</v>
      </c>
      <c r="G163" s="15" t="s">
        <v>534</v>
      </c>
      <c r="H163" s="15" t="s">
        <v>524</v>
      </c>
      <c r="I163" s="15" t="s">
        <v>33</v>
      </c>
      <c r="J163" s="15"/>
      <c r="K163" s="15"/>
      <c r="L163" s="5" t="s">
        <v>818</v>
      </c>
      <c r="M163" s="1"/>
      <c r="N163" s="38"/>
      <c r="O163" s="15" t="s">
        <v>532</v>
      </c>
      <c r="P163" s="15">
        <v>2000000</v>
      </c>
      <c r="Q163" s="2">
        <f t="shared" si="2"/>
        <v>2000000</v>
      </c>
    </row>
    <row r="164" spans="1:17" ht="110.25">
      <c r="A164" s="8" t="s">
        <v>511</v>
      </c>
      <c r="B164" s="15" t="s">
        <v>535</v>
      </c>
      <c r="C164" s="41" t="s">
        <v>50</v>
      </c>
      <c r="D164" s="29">
        <v>30000</v>
      </c>
      <c r="E164" s="14" t="s">
        <v>714</v>
      </c>
      <c r="F164" s="15" t="s">
        <v>536</v>
      </c>
      <c r="G164" s="15" t="s">
        <v>537</v>
      </c>
      <c r="H164" s="15"/>
      <c r="I164" s="15" t="s">
        <v>33</v>
      </c>
      <c r="J164" s="15"/>
      <c r="K164" s="15"/>
      <c r="L164" s="5" t="s">
        <v>731</v>
      </c>
      <c r="M164" s="1"/>
      <c r="N164" s="38"/>
      <c r="O164" s="15" t="s">
        <v>532</v>
      </c>
      <c r="P164" s="15">
        <v>30000</v>
      </c>
      <c r="Q164" s="2">
        <f t="shared" si="2"/>
        <v>30000</v>
      </c>
    </row>
    <row r="165" spans="1:17" ht="299.25">
      <c r="A165" s="8" t="s">
        <v>511</v>
      </c>
      <c r="B165" s="7" t="s">
        <v>538</v>
      </c>
      <c r="C165" s="30" t="s">
        <v>28</v>
      </c>
      <c r="D165" s="25">
        <v>172000</v>
      </c>
      <c r="E165" s="7" t="s">
        <v>715</v>
      </c>
      <c r="F165" s="7" t="s">
        <v>539</v>
      </c>
      <c r="G165" s="7" t="s">
        <v>540</v>
      </c>
      <c r="H165" s="7"/>
      <c r="I165" s="7" t="s">
        <v>33</v>
      </c>
      <c r="J165" s="7"/>
      <c r="K165" s="7"/>
      <c r="L165" s="5" t="s">
        <v>731</v>
      </c>
      <c r="M165" s="1"/>
      <c r="N165" s="38"/>
      <c r="O165" s="7" t="s">
        <v>513</v>
      </c>
      <c r="P165" s="7">
        <v>172000</v>
      </c>
      <c r="Q165" s="2">
        <f t="shared" si="2"/>
        <v>172000</v>
      </c>
    </row>
    <row r="166" spans="1:17" ht="220.5">
      <c r="A166" s="8" t="s">
        <v>511</v>
      </c>
      <c r="B166" s="7" t="s">
        <v>541</v>
      </c>
      <c r="C166" s="30" t="s">
        <v>28</v>
      </c>
      <c r="D166" s="25">
        <v>60000</v>
      </c>
      <c r="E166" s="7" t="s">
        <v>716</v>
      </c>
      <c r="F166" s="7" t="s">
        <v>542</v>
      </c>
      <c r="G166" s="7" t="s">
        <v>543</v>
      </c>
      <c r="H166" s="7"/>
      <c r="I166" s="7" t="s">
        <v>33</v>
      </c>
      <c r="J166" s="7"/>
      <c r="K166" s="7"/>
      <c r="L166" s="5" t="s">
        <v>731</v>
      </c>
      <c r="M166" s="1"/>
      <c r="N166" s="38"/>
      <c r="O166" s="7" t="s">
        <v>513</v>
      </c>
      <c r="P166" s="7">
        <v>60000</v>
      </c>
      <c r="Q166" s="2">
        <f t="shared" si="2"/>
        <v>60000</v>
      </c>
    </row>
    <row r="167" spans="1:17" ht="189">
      <c r="A167" s="49" t="s">
        <v>560</v>
      </c>
      <c r="B167" s="7" t="s">
        <v>544</v>
      </c>
      <c r="C167" s="30" t="s">
        <v>28</v>
      </c>
      <c r="D167" s="25">
        <v>890000</v>
      </c>
      <c r="E167" s="7" t="s">
        <v>545</v>
      </c>
      <c r="F167" s="7" t="s">
        <v>546</v>
      </c>
      <c r="G167" s="7" t="s">
        <v>717</v>
      </c>
      <c r="H167" s="7" t="s">
        <v>219</v>
      </c>
      <c r="I167" s="7" t="s">
        <v>219</v>
      </c>
      <c r="J167" s="7"/>
      <c r="K167" s="7"/>
      <c r="L167" s="5" t="s">
        <v>731</v>
      </c>
      <c r="M167" s="1"/>
      <c r="N167" s="38"/>
      <c r="O167" s="7" t="s">
        <v>50</v>
      </c>
      <c r="P167" s="7">
        <v>890000</v>
      </c>
      <c r="Q167" s="2">
        <f t="shared" si="2"/>
        <v>890000</v>
      </c>
    </row>
    <row r="168" spans="1:17" ht="236.25">
      <c r="A168" s="49"/>
      <c r="B168" s="7" t="s">
        <v>547</v>
      </c>
      <c r="C168" s="30" t="s">
        <v>28</v>
      </c>
      <c r="D168" s="25">
        <v>1800000</v>
      </c>
      <c r="E168" s="7" t="s">
        <v>545</v>
      </c>
      <c r="F168" s="7" t="s">
        <v>546</v>
      </c>
      <c r="G168" s="7" t="s">
        <v>718</v>
      </c>
      <c r="H168" s="7" t="s">
        <v>548</v>
      </c>
      <c r="I168" s="7" t="s">
        <v>219</v>
      </c>
      <c r="J168" s="7"/>
      <c r="K168" s="7"/>
      <c r="L168" s="5" t="s">
        <v>731</v>
      </c>
      <c r="M168" s="1"/>
      <c r="N168" s="38"/>
      <c r="O168" s="7" t="s">
        <v>50</v>
      </c>
      <c r="P168" s="7">
        <v>1800000</v>
      </c>
      <c r="Q168" s="2">
        <f t="shared" si="2"/>
        <v>1800000</v>
      </c>
    </row>
    <row r="169" spans="1:17" ht="78.75">
      <c r="A169" s="7" t="s">
        <v>549</v>
      </c>
      <c r="B169" s="7" t="s">
        <v>550</v>
      </c>
      <c r="C169" s="30" t="s">
        <v>13</v>
      </c>
      <c r="D169" s="25">
        <v>800000</v>
      </c>
      <c r="E169" s="7">
        <v>0</v>
      </c>
      <c r="F169" s="7" t="s">
        <v>551</v>
      </c>
      <c r="G169" s="7"/>
      <c r="H169" s="7" t="s">
        <v>552</v>
      </c>
      <c r="I169" s="7" t="s">
        <v>219</v>
      </c>
      <c r="J169" s="7"/>
      <c r="K169" s="7"/>
      <c r="L169" s="5" t="s">
        <v>818</v>
      </c>
      <c r="M169" s="1"/>
      <c r="N169" s="38"/>
      <c r="O169" s="7" t="s">
        <v>28</v>
      </c>
      <c r="P169" s="12">
        <v>800000</v>
      </c>
      <c r="Q169" s="2">
        <f t="shared" si="2"/>
        <v>800000</v>
      </c>
    </row>
    <row r="170" spans="1:17" ht="31.5">
      <c r="A170" s="7" t="s">
        <v>549</v>
      </c>
      <c r="B170" s="7" t="s">
        <v>553</v>
      </c>
      <c r="C170" s="30" t="s">
        <v>28</v>
      </c>
      <c r="D170" s="25">
        <v>275000</v>
      </c>
      <c r="E170" s="7">
        <v>0</v>
      </c>
      <c r="F170" s="7" t="s">
        <v>554</v>
      </c>
      <c r="G170" s="7"/>
      <c r="H170" s="7" t="s">
        <v>555</v>
      </c>
      <c r="I170" s="7" t="s">
        <v>219</v>
      </c>
      <c r="J170" s="7"/>
      <c r="K170" s="7"/>
      <c r="L170" s="5" t="s">
        <v>731</v>
      </c>
      <c r="M170" s="1"/>
      <c r="N170" s="38"/>
      <c r="O170" s="7" t="s">
        <v>28</v>
      </c>
      <c r="P170" s="12">
        <v>275000</v>
      </c>
      <c r="Q170" s="2">
        <f t="shared" si="2"/>
        <v>275000</v>
      </c>
    </row>
    <row r="171" spans="1:17" ht="63">
      <c r="A171" s="7" t="s">
        <v>549</v>
      </c>
      <c r="B171" s="7" t="s">
        <v>556</v>
      </c>
      <c r="C171" s="30" t="s">
        <v>28</v>
      </c>
      <c r="D171" s="25">
        <v>90000</v>
      </c>
      <c r="E171" s="7">
        <v>0</v>
      </c>
      <c r="F171" s="7" t="s">
        <v>557</v>
      </c>
      <c r="G171" s="7"/>
      <c r="H171" s="5" t="s">
        <v>555</v>
      </c>
      <c r="I171" s="7" t="s">
        <v>219</v>
      </c>
      <c r="J171" s="7"/>
      <c r="K171" s="7"/>
      <c r="L171" s="5" t="s">
        <v>731</v>
      </c>
      <c r="M171" s="1"/>
      <c r="N171" s="38"/>
      <c r="O171" s="7" t="s">
        <v>28</v>
      </c>
      <c r="P171" s="12">
        <v>90000</v>
      </c>
      <c r="Q171" s="2">
        <f t="shared" si="2"/>
        <v>90000</v>
      </c>
    </row>
    <row r="172" spans="1:17" ht="63">
      <c r="A172" s="7" t="s">
        <v>549</v>
      </c>
      <c r="B172" s="7" t="s">
        <v>558</v>
      </c>
      <c r="C172" s="30" t="s">
        <v>13</v>
      </c>
      <c r="D172" s="25">
        <v>2500000</v>
      </c>
      <c r="E172" s="12">
        <v>2500000</v>
      </c>
      <c r="F172" s="7" t="s">
        <v>559</v>
      </c>
      <c r="G172" s="7"/>
      <c r="H172" s="7" t="s">
        <v>555</v>
      </c>
      <c r="I172" s="7" t="s">
        <v>219</v>
      </c>
      <c r="J172" s="7"/>
      <c r="K172" s="7"/>
      <c r="L172" s="5" t="s">
        <v>732</v>
      </c>
      <c r="M172" s="1"/>
      <c r="N172" s="38"/>
      <c r="O172" s="7" t="s">
        <v>13</v>
      </c>
      <c r="P172" s="12">
        <v>2500000</v>
      </c>
      <c r="Q172" s="2">
        <f t="shared" si="2"/>
        <v>2500000</v>
      </c>
    </row>
    <row r="173" spans="1:17" ht="110.25">
      <c r="A173" s="5" t="s">
        <v>561</v>
      </c>
      <c r="B173" s="5" t="s">
        <v>562</v>
      </c>
      <c r="C173" s="30" t="s">
        <v>947</v>
      </c>
      <c r="D173" s="25">
        <v>20500000</v>
      </c>
      <c r="E173" s="7" t="s">
        <v>563</v>
      </c>
      <c r="F173" s="7" t="s">
        <v>564</v>
      </c>
      <c r="G173" s="7" t="s">
        <v>565</v>
      </c>
      <c r="H173" s="7" t="s">
        <v>566</v>
      </c>
      <c r="I173" s="7" t="s">
        <v>33</v>
      </c>
      <c r="J173" s="7"/>
      <c r="K173" s="7"/>
      <c r="L173" s="5" t="s">
        <v>948</v>
      </c>
      <c r="M173" s="1"/>
      <c r="N173" s="38"/>
      <c r="O173" s="7" t="s">
        <v>28</v>
      </c>
      <c r="P173" s="7">
        <v>20500000</v>
      </c>
      <c r="Q173" s="2">
        <f t="shared" si="2"/>
        <v>20500000</v>
      </c>
    </row>
    <row r="174" spans="1:17" ht="69" customHeight="1">
      <c r="A174" s="64" t="s">
        <v>567</v>
      </c>
      <c r="B174" s="49" t="s">
        <v>568</v>
      </c>
      <c r="C174" s="60" t="s">
        <v>28</v>
      </c>
      <c r="D174" s="61">
        <v>450000</v>
      </c>
      <c r="E174" s="49" t="s">
        <v>569</v>
      </c>
      <c r="F174" s="49" t="s">
        <v>570</v>
      </c>
      <c r="G174" s="49" t="s">
        <v>571</v>
      </c>
      <c r="H174" s="7" t="s">
        <v>33</v>
      </c>
      <c r="I174" s="49" t="s">
        <v>38</v>
      </c>
      <c r="J174" s="49"/>
      <c r="K174" s="49"/>
      <c r="L174" s="45" t="s">
        <v>731</v>
      </c>
      <c r="M174" s="1"/>
      <c r="N174" s="38"/>
      <c r="O174" s="49" t="s">
        <v>13</v>
      </c>
      <c r="P174" s="48">
        <v>450000</v>
      </c>
      <c r="Q174" s="2">
        <f t="shared" si="2"/>
        <v>450000</v>
      </c>
    </row>
    <row r="175" spans="1:17" ht="15.75">
      <c r="A175" s="65"/>
      <c r="B175" s="49"/>
      <c r="C175" s="60"/>
      <c r="D175" s="61"/>
      <c r="E175" s="49"/>
      <c r="F175" s="49"/>
      <c r="G175" s="49"/>
      <c r="H175" s="7" t="s">
        <v>572</v>
      </c>
      <c r="I175" s="49"/>
      <c r="J175" s="49"/>
      <c r="K175" s="49"/>
      <c r="L175" s="46"/>
      <c r="M175" s="1"/>
      <c r="N175" s="38"/>
      <c r="O175" s="49"/>
      <c r="P175" s="48"/>
      <c r="Q175" s="2">
        <f t="shared" si="2"/>
        <v>0</v>
      </c>
    </row>
    <row r="176" spans="1:17" ht="57" customHeight="1">
      <c r="A176" s="64" t="s">
        <v>567</v>
      </c>
      <c r="B176" s="49" t="s">
        <v>573</v>
      </c>
      <c r="C176" s="60" t="s">
        <v>28</v>
      </c>
      <c r="D176" s="61">
        <v>300000</v>
      </c>
      <c r="E176" s="49" t="s">
        <v>574</v>
      </c>
      <c r="F176" s="49" t="s">
        <v>575</v>
      </c>
      <c r="G176" s="49" t="s">
        <v>576</v>
      </c>
      <c r="H176" s="7" t="s">
        <v>33</v>
      </c>
      <c r="I176" s="49" t="s">
        <v>38</v>
      </c>
      <c r="J176" s="49"/>
      <c r="K176" s="49"/>
      <c r="L176" s="45" t="s">
        <v>731</v>
      </c>
      <c r="M176" s="1"/>
      <c r="N176" s="38"/>
      <c r="O176" s="49" t="s">
        <v>13</v>
      </c>
      <c r="P176" s="48">
        <v>300000</v>
      </c>
      <c r="Q176" s="2">
        <f t="shared" si="2"/>
        <v>300000</v>
      </c>
    </row>
    <row r="177" spans="1:17" ht="31.5">
      <c r="A177" s="65"/>
      <c r="B177" s="49"/>
      <c r="C177" s="60"/>
      <c r="D177" s="61"/>
      <c r="E177" s="49"/>
      <c r="F177" s="49"/>
      <c r="G177" s="49"/>
      <c r="H177" s="7" t="s">
        <v>577</v>
      </c>
      <c r="I177" s="49"/>
      <c r="J177" s="49"/>
      <c r="K177" s="49"/>
      <c r="L177" s="46"/>
      <c r="M177" s="1"/>
      <c r="N177" s="38"/>
      <c r="O177" s="49"/>
      <c r="P177" s="48"/>
      <c r="Q177" s="2">
        <f t="shared" si="2"/>
        <v>0</v>
      </c>
    </row>
    <row r="178" spans="1:17" ht="33" customHeight="1">
      <c r="A178" s="64" t="s">
        <v>567</v>
      </c>
      <c r="B178" s="49" t="s">
        <v>578</v>
      </c>
      <c r="C178" s="60" t="s">
        <v>28</v>
      </c>
      <c r="D178" s="61">
        <v>250000</v>
      </c>
      <c r="E178" s="49" t="s">
        <v>574</v>
      </c>
      <c r="F178" s="49" t="s">
        <v>579</v>
      </c>
      <c r="G178" s="49" t="s">
        <v>580</v>
      </c>
      <c r="H178" s="7" t="s">
        <v>33</v>
      </c>
      <c r="I178" s="49" t="s">
        <v>38</v>
      </c>
      <c r="J178" s="49"/>
      <c r="K178" s="49"/>
      <c r="L178" s="45" t="s">
        <v>731</v>
      </c>
      <c r="M178" s="1"/>
      <c r="N178" s="38"/>
      <c r="O178" s="49" t="s">
        <v>13</v>
      </c>
      <c r="P178" s="48">
        <v>250000</v>
      </c>
      <c r="Q178" s="2">
        <f t="shared" si="2"/>
        <v>250000</v>
      </c>
    </row>
    <row r="179" spans="1:17" ht="31.5">
      <c r="A179" s="65"/>
      <c r="B179" s="49"/>
      <c r="C179" s="60"/>
      <c r="D179" s="61"/>
      <c r="E179" s="49"/>
      <c r="F179" s="49"/>
      <c r="G179" s="49"/>
      <c r="H179" s="7" t="s">
        <v>577</v>
      </c>
      <c r="I179" s="49"/>
      <c r="J179" s="49"/>
      <c r="K179" s="49"/>
      <c r="L179" s="46"/>
      <c r="M179" s="1"/>
      <c r="N179" s="38"/>
      <c r="O179" s="49"/>
      <c r="P179" s="48"/>
      <c r="Q179" s="2">
        <f t="shared" si="2"/>
        <v>0</v>
      </c>
    </row>
    <row r="180" spans="1:17" ht="23.25" customHeight="1">
      <c r="A180" s="64" t="s">
        <v>567</v>
      </c>
      <c r="B180" s="49" t="s">
        <v>581</v>
      </c>
      <c r="C180" s="60" t="s">
        <v>28</v>
      </c>
      <c r="D180" s="61">
        <v>980000</v>
      </c>
      <c r="E180" s="49" t="s">
        <v>574</v>
      </c>
      <c r="F180" s="49" t="s">
        <v>582</v>
      </c>
      <c r="G180" s="49" t="s">
        <v>583</v>
      </c>
      <c r="H180" s="7" t="s">
        <v>33</v>
      </c>
      <c r="I180" s="49" t="s">
        <v>38</v>
      </c>
      <c r="J180" s="49"/>
      <c r="K180" s="49"/>
      <c r="L180" s="45" t="s">
        <v>731</v>
      </c>
      <c r="M180" s="1"/>
      <c r="N180" s="38"/>
      <c r="O180" s="49" t="s">
        <v>13</v>
      </c>
      <c r="P180" s="48">
        <v>980000</v>
      </c>
      <c r="Q180" s="2">
        <f t="shared" si="2"/>
        <v>980000</v>
      </c>
    </row>
    <row r="181" spans="1:17" ht="31.5">
      <c r="A181" s="65"/>
      <c r="B181" s="49"/>
      <c r="C181" s="60"/>
      <c r="D181" s="61"/>
      <c r="E181" s="49"/>
      <c r="F181" s="49"/>
      <c r="G181" s="49"/>
      <c r="H181" s="7" t="s">
        <v>584</v>
      </c>
      <c r="I181" s="49"/>
      <c r="J181" s="49"/>
      <c r="K181" s="49"/>
      <c r="L181" s="46"/>
      <c r="M181" s="1"/>
      <c r="N181" s="38"/>
      <c r="O181" s="49"/>
      <c r="P181" s="48"/>
      <c r="Q181" s="2">
        <f t="shared" si="2"/>
        <v>0</v>
      </c>
    </row>
    <row r="182" spans="1:17" ht="33" customHeight="1">
      <c r="A182" s="64" t="s">
        <v>567</v>
      </c>
      <c r="B182" s="49" t="s">
        <v>585</v>
      </c>
      <c r="C182" s="60" t="s">
        <v>28</v>
      </c>
      <c r="D182" s="61">
        <v>790000</v>
      </c>
      <c r="E182" s="7" t="s">
        <v>586</v>
      </c>
      <c r="F182" s="49" t="s">
        <v>588</v>
      </c>
      <c r="G182" s="49" t="s">
        <v>589</v>
      </c>
      <c r="H182" s="7" t="s">
        <v>33</v>
      </c>
      <c r="I182" s="49" t="s">
        <v>38</v>
      </c>
      <c r="J182" s="49"/>
      <c r="K182" s="49"/>
      <c r="L182" s="45" t="s">
        <v>731</v>
      </c>
      <c r="M182" s="1"/>
      <c r="N182" s="38"/>
      <c r="O182" s="49" t="s">
        <v>13</v>
      </c>
      <c r="P182" s="48">
        <v>790000</v>
      </c>
      <c r="Q182" s="2">
        <f t="shared" si="2"/>
        <v>790000</v>
      </c>
    </row>
    <row r="183" spans="1:17" ht="15.75">
      <c r="A183" s="65"/>
      <c r="B183" s="49"/>
      <c r="C183" s="60"/>
      <c r="D183" s="61"/>
      <c r="E183" s="7" t="s">
        <v>587</v>
      </c>
      <c r="F183" s="49"/>
      <c r="G183" s="49"/>
      <c r="H183" s="7" t="s">
        <v>590</v>
      </c>
      <c r="I183" s="49"/>
      <c r="J183" s="49"/>
      <c r="K183" s="49"/>
      <c r="L183" s="46"/>
      <c r="M183" s="1"/>
      <c r="N183" s="38"/>
      <c r="O183" s="49"/>
      <c r="P183" s="48"/>
      <c r="Q183" s="2">
        <f t="shared" si="2"/>
        <v>0</v>
      </c>
    </row>
    <row r="184" spans="1:17" ht="18.75" customHeight="1">
      <c r="A184" s="64" t="s">
        <v>567</v>
      </c>
      <c r="B184" s="49" t="s">
        <v>591</v>
      </c>
      <c r="C184" s="60" t="s">
        <v>28</v>
      </c>
      <c r="D184" s="61">
        <v>2000000</v>
      </c>
      <c r="E184" s="7" t="s">
        <v>592</v>
      </c>
      <c r="F184" s="49" t="s">
        <v>594</v>
      </c>
      <c r="G184" s="49" t="s">
        <v>595</v>
      </c>
      <c r="H184" s="7" t="s">
        <v>33</v>
      </c>
      <c r="I184" s="49" t="s">
        <v>38</v>
      </c>
      <c r="J184" s="49"/>
      <c r="K184" s="49"/>
      <c r="L184" s="45" t="s">
        <v>731</v>
      </c>
      <c r="M184" s="1"/>
      <c r="N184" s="38"/>
      <c r="O184" s="49" t="s">
        <v>13</v>
      </c>
      <c r="P184" s="49">
        <v>2000000</v>
      </c>
      <c r="Q184" s="2">
        <f t="shared" si="2"/>
        <v>2000000</v>
      </c>
    </row>
    <row r="185" spans="1:17" ht="31.5">
      <c r="A185" s="65"/>
      <c r="B185" s="49"/>
      <c r="C185" s="60"/>
      <c r="D185" s="61"/>
      <c r="E185" s="7" t="s">
        <v>587</v>
      </c>
      <c r="F185" s="49"/>
      <c r="G185" s="49"/>
      <c r="H185" s="7" t="s">
        <v>596</v>
      </c>
      <c r="I185" s="49"/>
      <c r="J185" s="49"/>
      <c r="K185" s="49"/>
      <c r="L185" s="56"/>
      <c r="M185" s="1"/>
      <c r="N185" s="38"/>
      <c r="O185" s="49"/>
      <c r="P185" s="49"/>
      <c r="Q185" s="2">
        <f t="shared" si="2"/>
        <v>0</v>
      </c>
    </row>
    <row r="186" spans="1:17" ht="15.75">
      <c r="A186" s="66"/>
      <c r="B186" s="49"/>
      <c r="C186" s="60"/>
      <c r="D186" s="61"/>
      <c r="E186" s="7" t="s">
        <v>593</v>
      </c>
      <c r="F186" s="49"/>
      <c r="G186" s="49"/>
      <c r="H186" s="7"/>
      <c r="I186" s="49"/>
      <c r="J186" s="49"/>
      <c r="K186" s="49"/>
      <c r="L186" s="46"/>
      <c r="M186" s="1"/>
      <c r="N186" s="38"/>
      <c r="O186" s="49"/>
      <c r="P186" s="49"/>
      <c r="Q186" s="2">
        <f t="shared" si="2"/>
        <v>0</v>
      </c>
    </row>
    <row r="187" spans="1:17" ht="33" customHeight="1">
      <c r="A187" s="64" t="s">
        <v>567</v>
      </c>
      <c r="B187" s="49" t="s">
        <v>597</v>
      </c>
      <c r="C187" s="60" t="s">
        <v>28</v>
      </c>
      <c r="D187" s="61">
        <v>280000</v>
      </c>
      <c r="E187" s="49" t="s">
        <v>598</v>
      </c>
      <c r="F187" s="49" t="s">
        <v>599</v>
      </c>
      <c r="G187" s="49" t="s">
        <v>600</v>
      </c>
      <c r="H187" s="7" t="s">
        <v>33</v>
      </c>
      <c r="I187" s="49" t="s">
        <v>38</v>
      </c>
      <c r="J187" s="49"/>
      <c r="K187" s="49"/>
      <c r="L187" s="45" t="s">
        <v>731</v>
      </c>
      <c r="M187" s="1"/>
      <c r="N187" s="38"/>
      <c r="O187" s="49" t="s">
        <v>13</v>
      </c>
      <c r="P187" s="48">
        <v>280000</v>
      </c>
      <c r="Q187" s="2">
        <f t="shared" si="2"/>
        <v>280000</v>
      </c>
    </row>
    <row r="188" spans="1:17" ht="31.5">
      <c r="A188" s="65"/>
      <c r="B188" s="49"/>
      <c r="C188" s="60"/>
      <c r="D188" s="61"/>
      <c r="E188" s="49"/>
      <c r="F188" s="49"/>
      <c r="G188" s="49"/>
      <c r="H188" s="7" t="s">
        <v>601</v>
      </c>
      <c r="I188" s="49"/>
      <c r="J188" s="49"/>
      <c r="K188" s="49"/>
      <c r="L188" s="46"/>
      <c r="M188" s="1"/>
      <c r="N188" s="38"/>
      <c r="O188" s="49"/>
      <c r="P188" s="48"/>
      <c r="Q188" s="2">
        <f t="shared" si="2"/>
        <v>0</v>
      </c>
    </row>
    <row r="189" spans="1:17" ht="33" customHeight="1">
      <c r="A189" s="64" t="s">
        <v>567</v>
      </c>
      <c r="B189" s="49" t="s">
        <v>602</v>
      </c>
      <c r="C189" s="60" t="s">
        <v>28</v>
      </c>
      <c r="D189" s="61">
        <v>1500000</v>
      </c>
      <c r="E189" s="7" t="s">
        <v>603</v>
      </c>
      <c r="F189" s="49" t="s">
        <v>605</v>
      </c>
      <c r="G189" s="49" t="s">
        <v>606</v>
      </c>
      <c r="H189" s="7" t="s">
        <v>33</v>
      </c>
      <c r="I189" s="49" t="s">
        <v>38</v>
      </c>
      <c r="J189" s="49"/>
      <c r="K189" s="49"/>
      <c r="L189" s="45" t="s">
        <v>731</v>
      </c>
      <c r="M189" s="1"/>
      <c r="N189" s="38"/>
      <c r="O189" s="49" t="s">
        <v>13</v>
      </c>
      <c r="P189" s="49">
        <v>1500000</v>
      </c>
      <c r="Q189" s="2">
        <f t="shared" si="2"/>
        <v>1500000</v>
      </c>
    </row>
    <row r="190" spans="1:17" ht="31.5">
      <c r="A190" s="65"/>
      <c r="B190" s="49"/>
      <c r="C190" s="60"/>
      <c r="D190" s="61"/>
      <c r="E190" s="7" t="s">
        <v>604</v>
      </c>
      <c r="F190" s="49"/>
      <c r="G190" s="49"/>
      <c r="H190" s="7" t="s">
        <v>607</v>
      </c>
      <c r="I190" s="49"/>
      <c r="J190" s="49"/>
      <c r="K190" s="49"/>
      <c r="L190" s="46"/>
      <c r="M190" s="1"/>
      <c r="N190" s="38"/>
      <c r="O190" s="49"/>
      <c r="P190" s="49"/>
      <c r="Q190" s="2">
        <f t="shared" si="2"/>
        <v>0</v>
      </c>
    </row>
    <row r="191" spans="1:17" ht="30.75" customHeight="1">
      <c r="A191" s="64" t="s">
        <v>567</v>
      </c>
      <c r="B191" s="49" t="s">
        <v>608</v>
      </c>
      <c r="C191" s="60" t="s">
        <v>28</v>
      </c>
      <c r="D191" s="61">
        <v>5800000</v>
      </c>
      <c r="E191" s="7" t="s">
        <v>609</v>
      </c>
      <c r="F191" s="49" t="s">
        <v>611</v>
      </c>
      <c r="G191" s="49" t="s">
        <v>612</v>
      </c>
      <c r="H191" s="7" t="s">
        <v>33</v>
      </c>
      <c r="I191" s="49" t="s">
        <v>38</v>
      </c>
      <c r="J191" s="49"/>
      <c r="K191" s="49"/>
      <c r="L191" s="45" t="s">
        <v>731</v>
      </c>
      <c r="M191" s="1"/>
      <c r="N191" s="38"/>
      <c r="O191" s="49" t="s">
        <v>13</v>
      </c>
      <c r="P191" s="49">
        <v>5800000</v>
      </c>
      <c r="Q191" s="2">
        <f t="shared" si="2"/>
        <v>5800000</v>
      </c>
    </row>
    <row r="192" spans="1:17" ht="31.5">
      <c r="A192" s="65"/>
      <c r="B192" s="49"/>
      <c r="C192" s="60"/>
      <c r="D192" s="61"/>
      <c r="E192" s="7" t="s">
        <v>593</v>
      </c>
      <c r="F192" s="49"/>
      <c r="G192" s="49"/>
      <c r="H192" s="7" t="s">
        <v>607</v>
      </c>
      <c r="I192" s="49"/>
      <c r="J192" s="49"/>
      <c r="K192" s="49"/>
      <c r="L192" s="56"/>
      <c r="M192" s="1"/>
      <c r="N192" s="38"/>
      <c r="O192" s="49"/>
      <c r="P192" s="49"/>
      <c r="Q192" s="2">
        <f t="shared" si="2"/>
        <v>0</v>
      </c>
    </row>
    <row r="193" spans="1:17" ht="15.75">
      <c r="A193" s="66"/>
      <c r="B193" s="49"/>
      <c r="C193" s="60"/>
      <c r="D193" s="61"/>
      <c r="E193" s="7" t="s">
        <v>610</v>
      </c>
      <c r="F193" s="49"/>
      <c r="G193" s="49"/>
      <c r="H193" s="7"/>
      <c r="I193" s="49"/>
      <c r="J193" s="49"/>
      <c r="K193" s="49"/>
      <c r="L193" s="46"/>
      <c r="M193" s="1"/>
      <c r="N193" s="38"/>
      <c r="O193" s="49"/>
      <c r="P193" s="49"/>
      <c r="Q193" s="2">
        <f t="shared" si="2"/>
        <v>0</v>
      </c>
    </row>
    <row r="194" spans="1:17" ht="33" customHeight="1">
      <c r="A194" s="64" t="s">
        <v>567</v>
      </c>
      <c r="B194" s="49" t="s">
        <v>613</v>
      </c>
      <c r="C194" s="60" t="s">
        <v>28</v>
      </c>
      <c r="D194" s="61">
        <v>630000</v>
      </c>
      <c r="E194" s="49" t="s">
        <v>614</v>
      </c>
      <c r="F194" s="49" t="s">
        <v>615</v>
      </c>
      <c r="G194" s="49" t="s">
        <v>616</v>
      </c>
      <c r="H194" s="7" t="s">
        <v>33</v>
      </c>
      <c r="I194" s="49" t="s">
        <v>38</v>
      </c>
      <c r="J194" s="49"/>
      <c r="K194" s="49"/>
      <c r="L194" s="45" t="s">
        <v>731</v>
      </c>
      <c r="M194" s="1"/>
      <c r="N194" s="38"/>
      <c r="O194" s="49" t="s">
        <v>13</v>
      </c>
      <c r="P194" s="48">
        <v>630000</v>
      </c>
      <c r="Q194" s="2">
        <f t="shared" si="2"/>
        <v>630000</v>
      </c>
    </row>
    <row r="195" spans="1:17" ht="31.5">
      <c r="A195" s="65"/>
      <c r="B195" s="49"/>
      <c r="C195" s="60"/>
      <c r="D195" s="61"/>
      <c r="E195" s="49"/>
      <c r="F195" s="49"/>
      <c r="G195" s="49"/>
      <c r="H195" s="7" t="s">
        <v>617</v>
      </c>
      <c r="I195" s="49"/>
      <c r="J195" s="49"/>
      <c r="K195" s="49"/>
      <c r="L195" s="46"/>
      <c r="M195" s="1"/>
      <c r="N195" s="38"/>
      <c r="O195" s="49"/>
      <c r="P195" s="48"/>
      <c r="Q195" s="2">
        <f t="shared" si="2"/>
        <v>0</v>
      </c>
    </row>
    <row r="196" spans="1:17" ht="33" customHeight="1">
      <c r="A196" s="64" t="s">
        <v>567</v>
      </c>
      <c r="B196" s="49" t="s">
        <v>618</v>
      </c>
      <c r="C196" s="60" t="s">
        <v>28</v>
      </c>
      <c r="D196" s="61">
        <v>590000</v>
      </c>
      <c r="E196" s="7" t="s">
        <v>603</v>
      </c>
      <c r="F196" s="49" t="s">
        <v>619</v>
      </c>
      <c r="G196" s="49" t="s">
        <v>620</v>
      </c>
      <c r="H196" s="49" t="s">
        <v>621</v>
      </c>
      <c r="I196" s="49" t="s">
        <v>38</v>
      </c>
      <c r="J196" s="49"/>
      <c r="K196" s="49"/>
      <c r="L196" s="45" t="s">
        <v>731</v>
      </c>
      <c r="M196" s="1"/>
      <c r="N196" s="38"/>
      <c r="O196" s="49" t="s">
        <v>13</v>
      </c>
      <c r="P196" s="48">
        <v>590000</v>
      </c>
      <c r="Q196" s="2">
        <f t="shared" si="2"/>
        <v>590000</v>
      </c>
    </row>
    <row r="197" spans="1:17" ht="15.75">
      <c r="A197" s="65"/>
      <c r="B197" s="49"/>
      <c r="C197" s="60"/>
      <c r="D197" s="61"/>
      <c r="E197" s="7" t="s">
        <v>604</v>
      </c>
      <c r="F197" s="49"/>
      <c r="G197" s="49"/>
      <c r="H197" s="49"/>
      <c r="I197" s="49"/>
      <c r="J197" s="49"/>
      <c r="K197" s="49"/>
      <c r="L197" s="46"/>
      <c r="M197" s="1"/>
      <c r="N197" s="38"/>
      <c r="O197" s="49"/>
      <c r="P197" s="48"/>
      <c r="Q197" s="2">
        <f aca="true" t="shared" si="3" ref="Q197:Q260">VALUE(P197)</f>
        <v>0</v>
      </c>
    </row>
    <row r="198" spans="1:17" ht="173.25">
      <c r="A198" s="7" t="s">
        <v>622</v>
      </c>
      <c r="B198" s="7" t="s">
        <v>623</v>
      </c>
      <c r="C198" s="30" t="s">
        <v>28</v>
      </c>
      <c r="D198" s="25">
        <v>294860</v>
      </c>
      <c r="E198" s="7" t="s">
        <v>625</v>
      </c>
      <c r="F198" s="7" t="s">
        <v>626</v>
      </c>
      <c r="G198" s="7" t="s">
        <v>627</v>
      </c>
      <c r="H198" s="7" t="s">
        <v>628</v>
      </c>
      <c r="I198" s="7" t="s">
        <v>404</v>
      </c>
      <c r="J198" s="7"/>
      <c r="K198" s="7"/>
      <c r="L198" s="5" t="s">
        <v>731</v>
      </c>
      <c r="M198" s="1"/>
      <c r="N198" s="38"/>
      <c r="O198" s="7" t="s">
        <v>624</v>
      </c>
      <c r="P198" s="9">
        <v>294860</v>
      </c>
      <c r="Q198" s="2">
        <f t="shared" si="3"/>
        <v>294860</v>
      </c>
    </row>
    <row r="199" spans="1:17" ht="204.75">
      <c r="A199" s="7" t="s">
        <v>622</v>
      </c>
      <c r="B199" s="7" t="s">
        <v>629</v>
      </c>
      <c r="C199" s="30" t="s">
        <v>13</v>
      </c>
      <c r="D199" s="25">
        <v>715333</v>
      </c>
      <c r="E199" s="16" t="s">
        <v>630</v>
      </c>
      <c r="F199" s="8" t="s">
        <v>631</v>
      </c>
      <c r="G199" s="7" t="s">
        <v>632</v>
      </c>
      <c r="H199" s="7" t="s">
        <v>633</v>
      </c>
      <c r="I199" s="7" t="s">
        <v>404</v>
      </c>
      <c r="J199" s="7"/>
      <c r="K199" s="7"/>
      <c r="L199" s="5" t="s">
        <v>732</v>
      </c>
      <c r="M199" s="1"/>
      <c r="N199" s="38"/>
      <c r="O199" s="7" t="s">
        <v>624</v>
      </c>
      <c r="P199" s="16">
        <v>715333</v>
      </c>
      <c r="Q199" s="2">
        <f t="shared" si="3"/>
        <v>715333</v>
      </c>
    </row>
    <row r="200" spans="1:17" ht="158.25" customHeight="1">
      <c r="A200" s="5" t="s">
        <v>634</v>
      </c>
      <c r="B200" s="5" t="s">
        <v>635</v>
      </c>
      <c r="C200" s="30" t="s">
        <v>947</v>
      </c>
      <c r="D200" s="25">
        <v>500000</v>
      </c>
      <c r="E200" s="7" t="s">
        <v>636</v>
      </c>
      <c r="F200" s="7" t="s">
        <v>637</v>
      </c>
      <c r="G200" s="7" t="s">
        <v>638</v>
      </c>
      <c r="H200" s="7" t="s">
        <v>639</v>
      </c>
      <c r="I200" s="7" t="s">
        <v>404</v>
      </c>
      <c r="J200" s="7"/>
      <c r="K200" s="7"/>
      <c r="L200" s="5" t="s">
        <v>948</v>
      </c>
      <c r="M200" s="1"/>
      <c r="N200" s="38"/>
      <c r="O200" s="7" t="s">
        <v>13</v>
      </c>
      <c r="P200" s="7">
        <v>500000</v>
      </c>
      <c r="Q200" s="2">
        <f t="shared" si="3"/>
        <v>500000</v>
      </c>
    </row>
    <row r="201" spans="1:17" ht="63">
      <c r="A201" s="7" t="s">
        <v>640</v>
      </c>
      <c r="B201" s="32" t="s">
        <v>585</v>
      </c>
      <c r="C201" s="30" t="s">
        <v>28</v>
      </c>
      <c r="D201" s="25">
        <v>3000000</v>
      </c>
      <c r="E201" s="7">
        <v>0</v>
      </c>
      <c r="F201" s="32" t="s">
        <v>823</v>
      </c>
      <c r="G201" s="7" t="s">
        <v>641</v>
      </c>
      <c r="H201" s="7" t="s">
        <v>827</v>
      </c>
      <c r="I201" s="7" t="s">
        <v>33</v>
      </c>
      <c r="J201" s="7"/>
      <c r="K201" s="7"/>
      <c r="L201" s="5" t="s">
        <v>731</v>
      </c>
      <c r="M201" s="1"/>
      <c r="N201" s="38"/>
      <c r="O201" s="7" t="s">
        <v>28</v>
      </c>
      <c r="P201" s="7">
        <v>3000000</v>
      </c>
      <c r="Q201" s="2">
        <f t="shared" si="3"/>
        <v>3000000</v>
      </c>
    </row>
    <row r="202" spans="1:17" ht="63">
      <c r="A202" s="7" t="s">
        <v>640</v>
      </c>
      <c r="B202" s="32" t="s">
        <v>820</v>
      </c>
      <c r="C202" s="30" t="s">
        <v>28</v>
      </c>
      <c r="D202" s="25">
        <v>700000</v>
      </c>
      <c r="E202" s="7">
        <v>0</v>
      </c>
      <c r="F202" s="32" t="s">
        <v>824</v>
      </c>
      <c r="G202" s="7" t="s">
        <v>641</v>
      </c>
      <c r="H202" s="7" t="s">
        <v>828</v>
      </c>
      <c r="I202" s="7" t="s">
        <v>33</v>
      </c>
      <c r="J202" s="7"/>
      <c r="K202" s="7"/>
      <c r="L202" s="5" t="s">
        <v>731</v>
      </c>
      <c r="M202" s="1"/>
      <c r="N202" s="38"/>
      <c r="O202" s="7" t="s">
        <v>28</v>
      </c>
      <c r="P202" s="7">
        <v>700000</v>
      </c>
      <c r="Q202" s="2">
        <f t="shared" si="3"/>
        <v>700000</v>
      </c>
    </row>
    <row r="203" spans="1:17" ht="63">
      <c r="A203" s="7" t="s">
        <v>640</v>
      </c>
      <c r="B203" s="32" t="s">
        <v>821</v>
      </c>
      <c r="C203" s="30" t="s">
        <v>28</v>
      </c>
      <c r="D203" s="25">
        <v>600000</v>
      </c>
      <c r="E203" s="7">
        <v>0</v>
      </c>
      <c r="F203" s="32" t="s">
        <v>825</v>
      </c>
      <c r="G203" s="7" t="s">
        <v>641</v>
      </c>
      <c r="H203" s="7" t="s">
        <v>827</v>
      </c>
      <c r="I203" s="7" t="s">
        <v>33</v>
      </c>
      <c r="J203" s="7"/>
      <c r="K203" s="7"/>
      <c r="L203" s="5" t="s">
        <v>731</v>
      </c>
      <c r="M203" s="1"/>
      <c r="N203" s="38"/>
      <c r="O203" s="7" t="s">
        <v>28</v>
      </c>
      <c r="P203" s="7">
        <v>600000</v>
      </c>
      <c r="Q203" s="2">
        <f t="shared" si="3"/>
        <v>600000</v>
      </c>
    </row>
    <row r="204" spans="1:17" ht="63">
      <c r="A204" s="7" t="s">
        <v>640</v>
      </c>
      <c r="B204" s="32" t="s">
        <v>822</v>
      </c>
      <c r="C204" s="30" t="s">
        <v>28</v>
      </c>
      <c r="D204" s="25">
        <v>1080000</v>
      </c>
      <c r="E204" s="7">
        <v>0</v>
      </c>
      <c r="F204" s="32" t="s">
        <v>826</v>
      </c>
      <c r="G204" s="7" t="s">
        <v>641</v>
      </c>
      <c r="H204" s="7" t="s">
        <v>827</v>
      </c>
      <c r="I204" s="7" t="s">
        <v>33</v>
      </c>
      <c r="J204" s="7"/>
      <c r="K204" s="7"/>
      <c r="L204" s="5" t="s">
        <v>731</v>
      </c>
      <c r="M204" s="1"/>
      <c r="N204" s="38"/>
      <c r="O204" s="7" t="s">
        <v>28</v>
      </c>
      <c r="P204" s="7">
        <v>1080000</v>
      </c>
      <c r="Q204" s="2">
        <f t="shared" si="3"/>
        <v>1080000</v>
      </c>
    </row>
    <row r="205" spans="1:17" ht="126">
      <c r="A205" s="7" t="s">
        <v>642</v>
      </c>
      <c r="B205" s="7" t="s">
        <v>643</v>
      </c>
      <c r="C205" s="30" t="s">
        <v>13</v>
      </c>
      <c r="D205" s="25">
        <v>500000</v>
      </c>
      <c r="E205" s="7" t="s">
        <v>644</v>
      </c>
      <c r="F205" s="7" t="s">
        <v>645</v>
      </c>
      <c r="G205" s="7" t="s">
        <v>646</v>
      </c>
      <c r="H205" s="7" t="s">
        <v>647</v>
      </c>
      <c r="I205" s="7" t="s">
        <v>33</v>
      </c>
      <c r="J205" s="7"/>
      <c r="K205" s="7"/>
      <c r="L205" s="5" t="s">
        <v>818</v>
      </c>
      <c r="M205" s="1"/>
      <c r="N205" s="38"/>
      <c r="O205" s="7" t="s">
        <v>13</v>
      </c>
      <c r="P205" s="7">
        <v>500000</v>
      </c>
      <c r="Q205" s="2">
        <f t="shared" si="3"/>
        <v>500000</v>
      </c>
    </row>
    <row r="206" spans="1:17" ht="110.25">
      <c r="A206" s="7" t="s">
        <v>642</v>
      </c>
      <c r="B206" s="7" t="s">
        <v>648</v>
      </c>
      <c r="C206" s="30" t="s">
        <v>28</v>
      </c>
      <c r="D206" s="25">
        <v>130000</v>
      </c>
      <c r="E206" s="7" t="s">
        <v>649</v>
      </c>
      <c r="F206" s="7" t="s">
        <v>645</v>
      </c>
      <c r="G206" s="7" t="s">
        <v>650</v>
      </c>
      <c r="H206" s="7" t="s">
        <v>647</v>
      </c>
      <c r="I206" s="7" t="s">
        <v>33</v>
      </c>
      <c r="J206" s="7"/>
      <c r="K206" s="7"/>
      <c r="L206" s="5" t="s">
        <v>731</v>
      </c>
      <c r="M206" s="1"/>
      <c r="N206" s="38"/>
      <c r="O206" s="7" t="s">
        <v>13</v>
      </c>
      <c r="P206" s="7">
        <v>130000</v>
      </c>
      <c r="Q206" s="2">
        <f t="shared" si="3"/>
        <v>130000</v>
      </c>
    </row>
    <row r="207" spans="1:17" ht="126">
      <c r="A207" s="7" t="s">
        <v>642</v>
      </c>
      <c r="B207" s="7" t="s">
        <v>651</v>
      </c>
      <c r="C207" s="30" t="s">
        <v>28</v>
      </c>
      <c r="D207" s="25">
        <v>300000</v>
      </c>
      <c r="E207" s="7" t="s">
        <v>652</v>
      </c>
      <c r="F207" s="7" t="s">
        <v>653</v>
      </c>
      <c r="G207" s="7" t="s">
        <v>654</v>
      </c>
      <c r="H207" s="7" t="s">
        <v>647</v>
      </c>
      <c r="I207" s="7" t="s">
        <v>33</v>
      </c>
      <c r="J207" s="7"/>
      <c r="K207" s="7"/>
      <c r="L207" s="5" t="s">
        <v>731</v>
      </c>
      <c r="M207" s="1"/>
      <c r="N207" s="38"/>
      <c r="O207" s="7" t="s">
        <v>13</v>
      </c>
      <c r="P207" s="7">
        <v>300000</v>
      </c>
      <c r="Q207" s="2">
        <f t="shared" si="3"/>
        <v>300000</v>
      </c>
    </row>
    <row r="208" spans="1:17" ht="110.25">
      <c r="A208" s="7" t="s">
        <v>642</v>
      </c>
      <c r="B208" s="7" t="s">
        <v>655</v>
      </c>
      <c r="C208" s="30" t="s">
        <v>28</v>
      </c>
      <c r="D208" s="25">
        <v>150000</v>
      </c>
      <c r="E208" s="7" t="s">
        <v>656</v>
      </c>
      <c r="F208" s="7" t="s">
        <v>657</v>
      </c>
      <c r="G208" s="7" t="s">
        <v>658</v>
      </c>
      <c r="H208" s="7" t="s">
        <v>647</v>
      </c>
      <c r="I208" s="7" t="s">
        <v>33</v>
      </c>
      <c r="J208" s="7"/>
      <c r="K208" s="7"/>
      <c r="L208" s="5" t="s">
        <v>731</v>
      </c>
      <c r="M208" s="1"/>
      <c r="N208" s="38"/>
      <c r="O208" s="7" t="s">
        <v>28</v>
      </c>
      <c r="P208" s="7">
        <v>150000</v>
      </c>
      <c r="Q208" s="2">
        <f t="shared" si="3"/>
        <v>150000</v>
      </c>
    </row>
    <row r="209" spans="1:17" ht="110.25">
      <c r="A209" s="7" t="s">
        <v>642</v>
      </c>
      <c r="B209" s="7" t="s">
        <v>659</v>
      </c>
      <c r="C209" s="30" t="s">
        <v>13</v>
      </c>
      <c r="D209" s="25">
        <v>5600000</v>
      </c>
      <c r="E209" s="7" t="s">
        <v>660</v>
      </c>
      <c r="F209" s="7" t="s">
        <v>661</v>
      </c>
      <c r="G209" s="7" t="s">
        <v>662</v>
      </c>
      <c r="H209" s="7" t="s">
        <v>663</v>
      </c>
      <c r="I209" s="7" t="s">
        <v>33</v>
      </c>
      <c r="J209" s="7"/>
      <c r="K209" s="7"/>
      <c r="L209" s="5" t="s">
        <v>732</v>
      </c>
      <c r="M209" s="1"/>
      <c r="N209" s="38"/>
      <c r="O209" s="7" t="s">
        <v>13</v>
      </c>
      <c r="P209" s="7">
        <v>5600000</v>
      </c>
      <c r="Q209" s="2">
        <f t="shared" si="3"/>
        <v>5600000</v>
      </c>
    </row>
    <row r="210" spans="1:17" ht="78.75">
      <c r="A210" s="7" t="s">
        <v>642</v>
      </c>
      <c r="B210" s="7" t="s">
        <v>664</v>
      </c>
      <c r="C210" s="30" t="s">
        <v>28</v>
      </c>
      <c r="D210" s="25">
        <v>220000</v>
      </c>
      <c r="E210" s="7" t="s">
        <v>665</v>
      </c>
      <c r="F210" s="7" t="s">
        <v>666</v>
      </c>
      <c r="G210" s="7" t="s">
        <v>667</v>
      </c>
      <c r="H210" s="7" t="s">
        <v>663</v>
      </c>
      <c r="I210" s="7" t="s">
        <v>33</v>
      </c>
      <c r="J210" s="7"/>
      <c r="K210" s="7"/>
      <c r="L210" s="5" t="s">
        <v>731</v>
      </c>
      <c r="M210" s="1"/>
      <c r="N210" s="38"/>
      <c r="O210" s="7" t="s">
        <v>13</v>
      </c>
      <c r="P210" s="7">
        <v>220000</v>
      </c>
      <c r="Q210" s="2">
        <f t="shared" si="3"/>
        <v>220000</v>
      </c>
    </row>
    <row r="211" spans="1:17" ht="94.5">
      <c r="A211" s="7" t="s">
        <v>642</v>
      </c>
      <c r="B211" s="7" t="s">
        <v>668</v>
      </c>
      <c r="C211" s="30" t="s">
        <v>13</v>
      </c>
      <c r="D211" s="25">
        <v>500000</v>
      </c>
      <c r="E211" s="7" t="s">
        <v>669</v>
      </c>
      <c r="F211" s="7" t="s">
        <v>666</v>
      </c>
      <c r="G211" s="7" t="s">
        <v>670</v>
      </c>
      <c r="H211" s="7" t="s">
        <v>663</v>
      </c>
      <c r="I211" s="7" t="s">
        <v>33</v>
      </c>
      <c r="J211" s="7"/>
      <c r="K211" s="7"/>
      <c r="L211" s="5" t="s">
        <v>732</v>
      </c>
      <c r="M211" s="1"/>
      <c r="N211" s="38"/>
      <c r="O211" s="7" t="s">
        <v>13</v>
      </c>
      <c r="P211" s="7">
        <v>500000</v>
      </c>
      <c r="Q211" s="2">
        <f t="shared" si="3"/>
        <v>500000</v>
      </c>
    </row>
    <row r="212" spans="1:17" ht="63">
      <c r="A212" s="7" t="s">
        <v>642</v>
      </c>
      <c r="B212" s="7" t="s">
        <v>671</v>
      </c>
      <c r="C212" s="30" t="s">
        <v>13</v>
      </c>
      <c r="D212" s="25">
        <v>700000</v>
      </c>
      <c r="E212" s="7" t="s">
        <v>672</v>
      </c>
      <c r="F212" s="7" t="s">
        <v>673</v>
      </c>
      <c r="G212" s="7" t="s">
        <v>674</v>
      </c>
      <c r="H212" s="7" t="s">
        <v>663</v>
      </c>
      <c r="I212" s="7" t="s">
        <v>33</v>
      </c>
      <c r="J212" s="7"/>
      <c r="K212" s="7"/>
      <c r="L212" s="5" t="s">
        <v>732</v>
      </c>
      <c r="M212" s="1"/>
      <c r="N212" s="38"/>
      <c r="O212" s="7" t="s">
        <v>13</v>
      </c>
      <c r="P212" s="7">
        <v>700000</v>
      </c>
      <c r="Q212" s="2">
        <f t="shared" si="3"/>
        <v>700000</v>
      </c>
    </row>
    <row r="213" spans="1:17" ht="78.75">
      <c r="A213" s="7" t="s">
        <v>642</v>
      </c>
      <c r="B213" s="7" t="s">
        <v>675</v>
      </c>
      <c r="C213" s="30" t="s">
        <v>28</v>
      </c>
      <c r="D213" s="25">
        <v>200000</v>
      </c>
      <c r="E213" s="7" t="s">
        <v>676</v>
      </c>
      <c r="F213" s="7" t="s">
        <v>677</v>
      </c>
      <c r="G213" s="7" t="s">
        <v>678</v>
      </c>
      <c r="H213" s="7" t="s">
        <v>663</v>
      </c>
      <c r="I213" s="7" t="s">
        <v>33</v>
      </c>
      <c r="J213" s="7"/>
      <c r="K213" s="7"/>
      <c r="L213" s="5" t="s">
        <v>731</v>
      </c>
      <c r="M213" s="1"/>
      <c r="N213" s="38"/>
      <c r="O213" s="7" t="s">
        <v>13</v>
      </c>
      <c r="P213" s="7">
        <v>200000</v>
      </c>
      <c r="Q213" s="2">
        <f t="shared" si="3"/>
        <v>200000</v>
      </c>
    </row>
    <row r="214" spans="1:17" ht="78.75">
      <c r="A214" s="7" t="s">
        <v>642</v>
      </c>
      <c r="B214" s="7" t="s">
        <v>679</v>
      </c>
      <c r="C214" s="30" t="s">
        <v>28</v>
      </c>
      <c r="D214" s="25">
        <v>50000</v>
      </c>
      <c r="E214" s="7" t="s">
        <v>680</v>
      </c>
      <c r="F214" s="7" t="s">
        <v>666</v>
      </c>
      <c r="G214" s="7" t="s">
        <v>681</v>
      </c>
      <c r="H214" s="7" t="s">
        <v>663</v>
      </c>
      <c r="I214" s="7" t="s">
        <v>33</v>
      </c>
      <c r="J214" s="7"/>
      <c r="K214" s="7"/>
      <c r="L214" s="5" t="s">
        <v>731</v>
      </c>
      <c r="M214" s="1"/>
      <c r="N214" s="38"/>
      <c r="O214" s="7" t="s">
        <v>13</v>
      </c>
      <c r="P214" s="7">
        <v>50000</v>
      </c>
      <c r="Q214" s="2">
        <f t="shared" si="3"/>
        <v>50000</v>
      </c>
    </row>
    <row r="215" spans="1:17" ht="110.25">
      <c r="A215" s="7" t="s">
        <v>642</v>
      </c>
      <c r="B215" s="7" t="s">
        <v>682</v>
      </c>
      <c r="C215" s="30" t="s">
        <v>13</v>
      </c>
      <c r="D215" s="25">
        <v>4200000</v>
      </c>
      <c r="E215" s="7" t="s">
        <v>683</v>
      </c>
      <c r="F215" s="7" t="s">
        <v>684</v>
      </c>
      <c r="G215" s="7" t="s">
        <v>685</v>
      </c>
      <c r="H215" s="7" t="s">
        <v>663</v>
      </c>
      <c r="I215" s="7" t="s">
        <v>33</v>
      </c>
      <c r="J215" s="7"/>
      <c r="K215" s="7"/>
      <c r="L215" s="5" t="s">
        <v>818</v>
      </c>
      <c r="M215" s="1"/>
      <c r="N215" s="38"/>
      <c r="O215" s="7" t="s">
        <v>13</v>
      </c>
      <c r="P215" s="7">
        <v>4200000</v>
      </c>
      <c r="Q215" s="2">
        <f t="shared" si="3"/>
        <v>4200000</v>
      </c>
    </row>
    <row r="216" spans="1:17" ht="78.75">
      <c r="A216" s="7" t="s">
        <v>642</v>
      </c>
      <c r="B216" s="7" t="s">
        <v>686</v>
      </c>
      <c r="C216" s="30" t="s">
        <v>28</v>
      </c>
      <c r="D216" s="25">
        <v>100000</v>
      </c>
      <c r="E216" s="7" t="s">
        <v>687</v>
      </c>
      <c r="F216" s="7" t="s">
        <v>666</v>
      </c>
      <c r="G216" s="7" t="s">
        <v>688</v>
      </c>
      <c r="H216" s="7" t="s">
        <v>663</v>
      </c>
      <c r="I216" s="7" t="s">
        <v>33</v>
      </c>
      <c r="J216" s="7"/>
      <c r="K216" s="7"/>
      <c r="L216" s="5" t="s">
        <v>731</v>
      </c>
      <c r="M216" s="1"/>
      <c r="N216" s="38"/>
      <c r="O216" s="7" t="s">
        <v>13</v>
      </c>
      <c r="P216" s="7">
        <v>100000</v>
      </c>
      <c r="Q216" s="2">
        <f t="shared" si="3"/>
        <v>100000</v>
      </c>
    </row>
    <row r="217" spans="1:17" ht="110.25">
      <c r="A217" s="7" t="s">
        <v>642</v>
      </c>
      <c r="B217" s="7" t="s">
        <v>689</v>
      </c>
      <c r="C217" s="30" t="s">
        <v>13</v>
      </c>
      <c r="D217" s="25">
        <v>1000000</v>
      </c>
      <c r="E217" s="7" t="s">
        <v>690</v>
      </c>
      <c r="F217" s="7" t="s">
        <v>691</v>
      </c>
      <c r="G217" s="7" t="s">
        <v>692</v>
      </c>
      <c r="H217" s="7" t="s">
        <v>663</v>
      </c>
      <c r="I217" s="7" t="s">
        <v>33</v>
      </c>
      <c r="J217" s="7"/>
      <c r="K217" s="7"/>
      <c r="L217" s="5" t="s">
        <v>732</v>
      </c>
      <c r="M217" s="1"/>
      <c r="N217" s="38"/>
      <c r="O217" s="7" t="s">
        <v>13</v>
      </c>
      <c r="P217" s="7">
        <v>1000000</v>
      </c>
      <c r="Q217" s="2">
        <f t="shared" si="3"/>
        <v>1000000</v>
      </c>
    </row>
    <row r="218" spans="1:17" ht="78.75">
      <c r="A218" s="7" t="s">
        <v>642</v>
      </c>
      <c r="B218" s="7" t="s">
        <v>693</v>
      </c>
      <c r="C218" s="30" t="s">
        <v>28</v>
      </c>
      <c r="D218" s="25">
        <v>50000</v>
      </c>
      <c r="E218" s="7" t="s">
        <v>680</v>
      </c>
      <c r="F218" s="7" t="s">
        <v>666</v>
      </c>
      <c r="G218" s="7" t="s">
        <v>694</v>
      </c>
      <c r="H218" s="7" t="s">
        <v>663</v>
      </c>
      <c r="I218" s="7" t="s">
        <v>33</v>
      </c>
      <c r="J218" s="7"/>
      <c r="K218" s="7"/>
      <c r="L218" s="5" t="s">
        <v>731</v>
      </c>
      <c r="M218" s="1"/>
      <c r="N218" s="38"/>
      <c r="O218" s="7" t="s">
        <v>13</v>
      </c>
      <c r="P218" s="7">
        <v>50000</v>
      </c>
      <c r="Q218" s="2">
        <f t="shared" si="3"/>
        <v>50000</v>
      </c>
    </row>
    <row r="219" spans="1:17" ht="94.5">
      <c r="A219" s="7" t="s">
        <v>642</v>
      </c>
      <c r="B219" s="7" t="s">
        <v>695</v>
      </c>
      <c r="C219" s="30" t="s">
        <v>13</v>
      </c>
      <c r="D219" s="25">
        <v>500000</v>
      </c>
      <c r="E219" s="7" t="s">
        <v>696</v>
      </c>
      <c r="F219" s="7" t="s">
        <v>697</v>
      </c>
      <c r="G219" s="7" t="s">
        <v>698</v>
      </c>
      <c r="H219" s="7" t="s">
        <v>663</v>
      </c>
      <c r="I219" s="7" t="s">
        <v>33</v>
      </c>
      <c r="J219" s="7"/>
      <c r="K219" s="7"/>
      <c r="L219" s="5" t="s">
        <v>732</v>
      </c>
      <c r="M219" s="1"/>
      <c r="N219" s="38"/>
      <c r="O219" s="7" t="s">
        <v>13</v>
      </c>
      <c r="P219" s="7">
        <v>500000</v>
      </c>
      <c r="Q219" s="2">
        <f t="shared" si="3"/>
        <v>500000</v>
      </c>
    </row>
    <row r="220" spans="1:17" ht="94.5">
      <c r="A220" s="7" t="s">
        <v>642</v>
      </c>
      <c r="B220" s="7" t="s">
        <v>699</v>
      </c>
      <c r="C220" s="30" t="s">
        <v>28</v>
      </c>
      <c r="D220" s="25">
        <v>300000</v>
      </c>
      <c r="E220" s="7" t="s">
        <v>652</v>
      </c>
      <c r="F220" s="7" t="s">
        <v>700</v>
      </c>
      <c r="G220" s="7" t="s">
        <v>698</v>
      </c>
      <c r="H220" s="7" t="s">
        <v>663</v>
      </c>
      <c r="I220" s="7" t="s">
        <v>33</v>
      </c>
      <c r="J220" s="7"/>
      <c r="K220" s="7"/>
      <c r="L220" s="5" t="s">
        <v>731</v>
      </c>
      <c r="M220" s="1"/>
      <c r="N220" s="38"/>
      <c r="O220" s="7" t="s">
        <v>13</v>
      </c>
      <c r="P220" s="7">
        <v>300000</v>
      </c>
      <c r="Q220" s="2">
        <f t="shared" si="3"/>
        <v>300000</v>
      </c>
    </row>
    <row r="221" spans="1:17" ht="31.5">
      <c r="A221" s="7" t="s">
        <v>769</v>
      </c>
      <c r="B221" s="7" t="s">
        <v>734</v>
      </c>
      <c r="C221" s="30" t="s">
        <v>28</v>
      </c>
      <c r="D221" s="25">
        <v>148389.99</v>
      </c>
      <c r="E221" s="7"/>
      <c r="F221" s="7" t="s">
        <v>735</v>
      </c>
      <c r="G221" s="7" t="s">
        <v>736</v>
      </c>
      <c r="H221" s="7" t="s">
        <v>33</v>
      </c>
      <c r="I221" s="7" t="s">
        <v>33</v>
      </c>
      <c r="J221" s="7"/>
      <c r="K221" s="7"/>
      <c r="L221" s="5" t="s">
        <v>731</v>
      </c>
      <c r="M221" s="1"/>
      <c r="N221" s="38"/>
      <c r="O221" s="7" t="s">
        <v>28</v>
      </c>
      <c r="P221" s="7">
        <v>148389.99</v>
      </c>
      <c r="Q221" s="2">
        <f t="shared" si="3"/>
        <v>148389.99</v>
      </c>
    </row>
    <row r="222" spans="1:17" ht="47.25">
      <c r="A222" s="5" t="s">
        <v>769</v>
      </c>
      <c r="B222" s="5" t="s">
        <v>737</v>
      </c>
      <c r="C222" s="30" t="s">
        <v>947</v>
      </c>
      <c r="D222" s="25">
        <v>741623.19</v>
      </c>
      <c r="E222" s="7"/>
      <c r="F222" s="7" t="s">
        <v>735</v>
      </c>
      <c r="G222" s="7" t="s">
        <v>738</v>
      </c>
      <c r="H222" s="7" t="s">
        <v>33</v>
      </c>
      <c r="I222" s="7" t="s">
        <v>33</v>
      </c>
      <c r="J222" s="7"/>
      <c r="K222" s="7"/>
      <c r="L222" s="5" t="s">
        <v>948</v>
      </c>
      <c r="M222" s="1"/>
      <c r="N222" s="38"/>
      <c r="O222" s="7" t="s">
        <v>28</v>
      </c>
      <c r="P222" s="7">
        <v>741623.19</v>
      </c>
      <c r="Q222" s="2">
        <f t="shared" si="3"/>
        <v>741623.19</v>
      </c>
    </row>
    <row r="223" spans="1:17" ht="47.25">
      <c r="A223" s="5" t="s">
        <v>769</v>
      </c>
      <c r="B223" s="5" t="s">
        <v>739</v>
      </c>
      <c r="C223" s="30" t="s">
        <v>947</v>
      </c>
      <c r="D223" s="25">
        <v>1519073.96</v>
      </c>
      <c r="E223" s="7"/>
      <c r="F223" s="7" t="s">
        <v>740</v>
      </c>
      <c r="G223" s="7" t="s">
        <v>741</v>
      </c>
      <c r="H223" s="7" t="s">
        <v>33</v>
      </c>
      <c r="I223" s="7" t="s">
        <v>33</v>
      </c>
      <c r="J223" s="7"/>
      <c r="K223" s="7"/>
      <c r="L223" s="5" t="s">
        <v>948</v>
      </c>
      <c r="M223" s="1"/>
      <c r="N223" s="38"/>
      <c r="O223" s="7" t="s">
        <v>28</v>
      </c>
      <c r="P223" s="7">
        <v>1519073.96</v>
      </c>
      <c r="Q223" s="2">
        <f t="shared" si="3"/>
        <v>1519073.96</v>
      </c>
    </row>
    <row r="224" spans="1:17" ht="47.25">
      <c r="A224" s="5" t="s">
        <v>769</v>
      </c>
      <c r="B224" s="5" t="s">
        <v>742</v>
      </c>
      <c r="C224" s="30" t="s">
        <v>947</v>
      </c>
      <c r="D224" s="25">
        <v>1545773.88</v>
      </c>
      <c r="E224" s="7"/>
      <c r="F224" s="7" t="s">
        <v>743</v>
      </c>
      <c r="G224" s="7" t="s">
        <v>744</v>
      </c>
      <c r="H224" s="7" t="s">
        <v>33</v>
      </c>
      <c r="I224" s="7" t="s">
        <v>33</v>
      </c>
      <c r="J224" s="7"/>
      <c r="K224" s="7"/>
      <c r="L224" s="5" t="s">
        <v>948</v>
      </c>
      <c r="M224" s="1"/>
      <c r="N224" s="38"/>
      <c r="O224" s="7" t="s">
        <v>28</v>
      </c>
      <c r="P224" s="7">
        <v>1545773.88</v>
      </c>
      <c r="Q224" s="2">
        <f t="shared" si="3"/>
        <v>1545773.88</v>
      </c>
    </row>
    <row r="225" spans="1:17" ht="47.25">
      <c r="A225" s="5" t="s">
        <v>769</v>
      </c>
      <c r="B225" s="5" t="s">
        <v>745</v>
      </c>
      <c r="C225" s="30" t="s">
        <v>947</v>
      </c>
      <c r="D225" s="25">
        <v>570858.01</v>
      </c>
      <c r="E225" s="7"/>
      <c r="F225" s="7" t="s">
        <v>735</v>
      </c>
      <c r="G225" s="7" t="s">
        <v>746</v>
      </c>
      <c r="H225" s="7" t="s">
        <v>33</v>
      </c>
      <c r="I225" s="7" t="s">
        <v>33</v>
      </c>
      <c r="J225" s="7"/>
      <c r="K225" s="7"/>
      <c r="L225" s="5" t="s">
        <v>948</v>
      </c>
      <c r="M225" s="1"/>
      <c r="N225" s="38"/>
      <c r="O225" s="7" t="s">
        <v>28</v>
      </c>
      <c r="P225" s="7">
        <v>570858.01</v>
      </c>
      <c r="Q225" s="2">
        <f t="shared" si="3"/>
        <v>570858.01</v>
      </c>
    </row>
    <row r="226" spans="1:17" ht="47.25">
      <c r="A226" s="5" t="s">
        <v>769</v>
      </c>
      <c r="B226" s="5" t="s">
        <v>747</v>
      </c>
      <c r="C226" s="30" t="s">
        <v>28</v>
      </c>
      <c r="D226" s="25">
        <v>341167.72</v>
      </c>
      <c r="E226" s="7"/>
      <c r="F226" s="7" t="s">
        <v>748</v>
      </c>
      <c r="G226" s="7" t="s">
        <v>749</v>
      </c>
      <c r="H226" s="7" t="s">
        <v>33</v>
      </c>
      <c r="I226" s="7" t="s">
        <v>33</v>
      </c>
      <c r="J226" s="7"/>
      <c r="K226" s="7"/>
      <c r="L226" s="5" t="s">
        <v>731</v>
      </c>
      <c r="M226" s="1"/>
      <c r="N226" s="38"/>
      <c r="O226" s="7" t="s">
        <v>28</v>
      </c>
      <c r="P226" s="7">
        <v>341167.72</v>
      </c>
      <c r="Q226" s="2">
        <f t="shared" si="3"/>
        <v>341167.72</v>
      </c>
    </row>
    <row r="227" spans="1:17" ht="31.5">
      <c r="A227" s="5" t="s">
        <v>769</v>
      </c>
      <c r="B227" s="5" t="s">
        <v>750</v>
      </c>
      <c r="C227" s="30" t="s">
        <v>28</v>
      </c>
      <c r="D227" s="25">
        <v>334272.8</v>
      </c>
      <c r="E227" s="7"/>
      <c r="F227" s="7" t="s">
        <v>735</v>
      </c>
      <c r="G227" s="7" t="s">
        <v>751</v>
      </c>
      <c r="H227" s="7" t="s">
        <v>33</v>
      </c>
      <c r="I227" s="7" t="s">
        <v>33</v>
      </c>
      <c r="J227" s="7"/>
      <c r="K227" s="7"/>
      <c r="L227" s="5" t="s">
        <v>731</v>
      </c>
      <c r="M227" s="1"/>
      <c r="N227" s="38"/>
      <c r="O227" s="7" t="s">
        <v>28</v>
      </c>
      <c r="P227" s="7">
        <v>334272.8</v>
      </c>
      <c r="Q227" s="2">
        <f t="shared" si="3"/>
        <v>334272.8</v>
      </c>
    </row>
    <row r="228" spans="1:17" ht="47.25">
      <c r="A228" s="5" t="s">
        <v>769</v>
      </c>
      <c r="B228" s="5" t="s">
        <v>752</v>
      </c>
      <c r="C228" s="30" t="s">
        <v>947</v>
      </c>
      <c r="D228" s="25">
        <v>858137.65</v>
      </c>
      <c r="E228" s="7"/>
      <c r="F228" s="7" t="s">
        <v>735</v>
      </c>
      <c r="G228" s="7" t="s">
        <v>753</v>
      </c>
      <c r="H228" s="7" t="s">
        <v>33</v>
      </c>
      <c r="I228" s="7" t="s">
        <v>33</v>
      </c>
      <c r="J228" s="7"/>
      <c r="K228" s="7"/>
      <c r="L228" s="5" t="s">
        <v>948</v>
      </c>
      <c r="M228" s="1"/>
      <c r="N228" s="38"/>
      <c r="O228" s="7" t="s">
        <v>28</v>
      </c>
      <c r="P228" s="7">
        <v>858137.65</v>
      </c>
      <c r="Q228" s="2">
        <f t="shared" si="3"/>
        <v>858137.65</v>
      </c>
    </row>
    <row r="229" spans="1:17" ht="47.25">
      <c r="A229" s="5" t="s">
        <v>769</v>
      </c>
      <c r="B229" s="5" t="s">
        <v>754</v>
      </c>
      <c r="C229" s="30" t="s">
        <v>947</v>
      </c>
      <c r="D229" s="25">
        <v>649911.64</v>
      </c>
      <c r="E229" s="7"/>
      <c r="F229" s="7" t="s">
        <v>735</v>
      </c>
      <c r="G229" s="7" t="s">
        <v>755</v>
      </c>
      <c r="H229" s="7" t="s">
        <v>33</v>
      </c>
      <c r="I229" s="7" t="s">
        <v>33</v>
      </c>
      <c r="J229" s="7"/>
      <c r="K229" s="7"/>
      <c r="L229" s="5" t="s">
        <v>948</v>
      </c>
      <c r="M229" s="1"/>
      <c r="N229" s="38"/>
      <c r="O229" s="7" t="s">
        <v>28</v>
      </c>
      <c r="P229" s="7">
        <v>649911.64</v>
      </c>
      <c r="Q229" s="2">
        <f t="shared" si="3"/>
        <v>649911.64</v>
      </c>
    </row>
    <row r="230" spans="1:17" ht="47.25">
      <c r="A230" s="5" t="s">
        <v>769</v>
      </c>
      <c r="B230" s="5" t="s">
        <v>756</v>
      </c>
      <c r="C230" s="30" t="s">
        <v>947</v>
      </c>
      <c r="D230" s="25">
        <v>942525</v>
      </c>
      <c r="E230" s="7"/>
      <c r="F230" s="7" t="s">
        <v>757</v>
      </c>
      <c r="G230" s="7" t="s">
        <v>758</v>
      </c>
      <c r="H230" s="7" t="s">
        <v>33</v>
      </c>
      <c r="I230" s="7" t="s">
        <v>33</v>
      </c>
      <c r="J230" s="7"/>
      <c r="K230" s="7"/>
      <c r="L230" s="5" t="s">
        <v>948</v>
      </c>
      <c r="M230" s="1"/>
      <c r="N230" s="38"/>
      <c r="O230" s="7" t="s">
        <v>28</v>
      </c>
      <c r="P230" s="7">
        <v>942525</v>
      </c>
      <c r="Q230" s="2">
        <f t="shared" si="3"/>
        <v>942525</v>
      </c>
    </row>
    <row r="231" spans="1:17" ht="31.5">
      <c r="A231" s="7" t="s">
        <v>769</v>
      </c>
      <c r="B231" s="7" t="s">
        <v>759</v>
      </c>
      <c r="C231" s="30" t="s">
        <v>28</v>
      </c>
      <c r="D231" s="25">
        <v>41000</v>
      </c>
      <c r="E231" s="7"/>
      <c r="F231" s="7" t="s">
        <v>760</v>
      </c>
      <c r="G231" s="7" t="s">
        <v>761</v>
      </c>
      <c r="H231" s="7" t="s">
        <v>33</v>
      </c>
      <c r="I231" s="7" t="s">
        <v>33</v>
      </c>
      <c r="J231" s="7"/>
      <c r="K231" s="7"/>
      <c r="L231" s="5" t="s">
        <v>731</v>
      </c>
      <c r="M231" s="1"/>
      <c r="N231" s="38"/>
      <c r="O231" s="7" t="s">
        <v>28</v>
      </c>
      <c r="P231" s="7">
        <v>41000</v>
      </c>
      <c r="Q231" s="2">
        <f t="shared" si="3"/>
        <v>41000</v>
      </c>
    </row>
    <row r="232" spans="1:17" ht="31.5">
      <c r="A232" s="7" t="s">
        <v>769</v>
      </c>
      <c r="B232" s="7" t="s">
        <v>762</v>
      </c>
      <c r="C232" s="30" t="s">
        <v>28</v>
      </c>
      <c r="D232" s="25">
        <v>53000</v>
      </c>
      <c r="E232" s="7"/>
      <c r="F232" s="7" t="s">
        <v>757</v>
      </c>
      <c r="G232" s="7" t="s">
        <v>763</v>
      </c>
      <c r="H232" s="7" t="s">
        <v>33</v>
      </c>
      <c r="I232" s="7" t="s">
        <v>33</v>
      </c>
      <c r="J232" s="7"/>
      <c r="K232" s="7"/>
      <c r="L232" s="5" t="s">
        <v>731</v>
      </c>
      <c r="M232" s="1"/>
      <c r="N232" s="38"/>
      <c r="O232" s="7" t="s">
        <v>28</v>
      </c>
      <c r="P232" s="7">
        <v>53000</v>
      </c>
      <c r="Q232" s="2">
        <f t="shared" si="3"/>
        <v>53000</v>
      </c>
    </row>
    <row r="233" spans="1:17" ht="31.5">
      <c r="A233" s="7" t="s">
        <v>769</v>
      </c>
      <c r="B233" s="7" t="s">
        <v>734</v>
      </c>
      <c r="C233" s="30" t="s">
        <v>28</v>
      </c>
      <c r="D233" s="25">
        <v>47371</v>
      </c>
      <c r="E233" s="7"/>
      <c r="F233" s="7" t="s">
        <v>764</v>
      </c>
      <c r="G233" s="7" t="s">
        <v>765</v>
      </c>
      <c r="H233" s="7" t="s">
        <v>33</v>
      </c>
      <c r="I233" s="7" t="s">
        <v>33</v>
      </c>
      <c r="J233" s="7"/>
      <c r="K233" s="7"/>
      <c r="L233" s="5" t="s">
        <v>731</v>
      </c>
      <c r="M233" s="1"/>
      <c r="N233" s="38"/>
      <c r="O233" s="7" t="s">
        <v>28</v>
      </c>
      <c r="P233" s="7">
        <v>47371</v>
      </c>
      <c r="Q233" s="2">
        <f t="shared" si="3"/>
        <v>47371</v>
      </c>
    </row>
    <row r="234" spans="1:17" ht="31.5">
      <c r="A234" s="7" t="s">
        <v>769</v>
      </c>
      <c r="B234" s="7" t="s">
        <v>766</v>
      </c>
      <c r="C234" s="30" t="s">
        <v>28</v>
      </c>
      <c r="D234" s="25">
        <v>40120</v>
      </c>
      <c r="E234" s="7"/>
      <c r="F234" s="7" t="s">
        <v>767</v>
      </c>
      <c r="G234" s="7" t="s">
        <v>768</v>
      </c>
      <c r="H234" s="7" t="s">
        <v>33</v>
      </c>
      <c r="I234" s="7" t="s">
        <v>33</v>
      </c>
      <c r="J234" s="7"/>
      <c r="K234" s="7"/>
      <c r="L234" s="5" t="s">
        <v>731</v>
      </c>
      <c r="M234" s="1"/>
      <c r="N234" s="38"/>
      <c r="O234" s="7" t="s">
        <v>28</v>
      </c>
      <c r="P234" s="7">
        <v>40120</v>
      </c>
      <c r="Q234" s="2">
        <f t="shared" si="3"/>
        <v>40120</v>
      </c>
    </row>
    <row r="235" spans="1:17" ht="94.5">
      <c r="A235" s="7" t="s">
        <v>770</v>
      </c>
      <c r="B235" s="7" t="s">
        <v>771</v>
      </c>
      <c r="C235" s="30" t="s">
        <v>28</v>
      </c>
      <c r="D235" s="25">
        <v>290000</v>
      </c>
      <c r="E235" s="7" t="s">
        <v>772</v>
      </c>
      <c r="F235" s="7" t="s">
        <v>773</v>
      </c>
      <c r="G235" s="7" t="s">
        <v>774</v>
      </c>
      <c r="H235" s="7" t="s">
        <v>775</v>
      </c>
      <c r="I235" s="7" t="s">
        <v>33</v>
      </c>
      <c r="J235" s="7"/>
      <c r="K235" s="7"/>
      <c r="L235" s="5" t="s">
        <v>731</v>
      </c>
      <c r="M235" s="1"/>
      <c r="N235" s="38"/>
      <c r="O235" s="7" t="s">
        <v>13</v>
      </c>
      <c r="P235" s="7">
        <v>290000</v>
      </c>
      <c r="Q235" s="2">
        <f t="shared" si="3"/>
        <v>290000</v>
      </c>
    </row>
    <row r="236" spans="1:17" ht="94.5">
      <c r="A236" s="7" t="s">
        <v>770</v>
      </c>
      <c r="B236" s="7" t="s">
        <v>776</v>
      </c>
      <c r="C236" s="30" t="s">
        <v>28</v>
      </c>
      <c r="D236" s="25">
        <v>100000</v>
      </c>
      <c r="E236" s="7" t="s">
        <v>777</v>
      </c>
      <c r="F236" s="7" t="s">
        <v>778</v>
      </c>
      <c r="G236" s="7" t="s">
        <v>779</v>
      </c>
      <c r="H236" s="7" t="s">
        <v>780</v>
      </c>
      <c r="I236" s="7" t="s">
        <v>33</v>
      </c>
      <c r="J236" s="7"/>
      <c r="K236" s="7"/>
      <c r="L236" s="5" t="s">
        <v>731</v>
      </c>
      <c r="M236" s="1"/>
      <c r="N236" s="38"/>
      <c r="O236" s="7" t="s">
        <v>50</v>
      </c>
      <c r="P236" s="7">
        <v>100000</v>
      </c>
      <c r="Q236" s="2">
        <f t="shared" si="3"/>
        <v>100000</v>
      </c>
    </row>
    <row r="237" spans="1:17" ht="157.5">
      <c r="A237" s="7" t="s">
        <v>770</v>
      </c>
      <c r="B237" s="7" t="s">
        <v>781</v>
      </c>
      <c r="C237" s="30" t="s">
        <v>50</v>
      </c>
      <c r="D237" s="25">
        <v>240000</v>
      </c>
      <c r="E237" s="7" t="s">
        <v>782</v>
      </c>
      <c r="F237" s="7" t="s">
        <v>778</v>
      </c>
      <c r="G237" s="7" t="s">
        <v>783</v>
      </c>
      <c r="H237" s="7" t="s">
        <v>780</v>
      </c>
      <c r="I237" s="7" t="s">
        <v>33</v>
      </c>
      <c r="J237" s="7"/>
      <c r="K237" s="7"/>
      <c r="L237" s="5" t="s">
        <v>731</v>
      </c>
      <c r="M237" s="1"/>
      <c r="N237" s="38"/>
      <c r="O237" s="7" t="s">
        <v>50</v>
      </c>
      <c r="P237" s="7">
        <v>240000</v>
      </c>
      <c r="Q237" s="2">
        <f t="shared" si="3"/>
        <v>240000</v>
      </c>
    </row>
    <row r="238" spans="1:17" ht="31.5">
      <c r="A238" s="7" t="s">
        <v>784</v>
      </c>
      <c r="B238" s="7" t="s">
        <v>794</v>
      </c>
      <c r="C238" s="30" t="s">
        <v>13</v>
      </c>
      <c r="D238" s="25">
        <v>11000000</v>
      </c>
      <c r="E238" s="7" t="s">
        <v>795</v>
      </c>
      <c r="F238" s="7" t="s">
        <v>796</v>
      </c>
      <c r="G238" s="7" t="s">
        <v>797</v>
      </c>
      <c r="H238" s="7" t="s">
        <v>786</v>
      </c>
      <c r="I238" s="7" t="s">
        <v>787</v>
      </c>
      <c r="J238" s="7"/>
      <c r="K238" s="7"/>
      <c r="L238" s="5" t="s">
        <v>818</v>
      </c>
      <c r="M238" s="1"/>
      <c r="N238" s="38"/>
      <c r="O238" s="7" t="s">
        <v>785</v>
      </c>
      <c r="P238" s="7">
        <v>11000000</v>
      </c>
      <c r="Q238" s="2">
        <f t="shared" si="3"/>
        <v>11000000</v>
      </c>
    </row>
    <row r="239" spans="1:17" ht="47.25">
      <c r="A239" s="7" t="s">
        <v>784</v>
      </c>
      <c r="B239" s="7" t="s">
        <v>798</v>
      </c>
      <c r="C239" s="30" t="s">
        <v>28</v>
      </c>
      <c r="D239" s="25">
        <v>124000</v>
      </c>
      <c r="E239" s="7" t="s">
        <v>799</v>
      </c>
      <c r="F239" s="7" t="s">
        <v>800</v>
      </c>
      <c r="G239" s="7" t="s">
        <v>801</v>
      </c>
      <c r="H239" s="7" t="s">
        <v>788</v>
      </c>
      <c r="I239" s="7" t="s">
        <v>789</v>
      </c>
      <c r="J239" s="7"/>
      <c r="K239" s="7"/>
      <c r="L239" s="5" t="s">
        <v>731</v>
      </c>
      <c r="M239" s="1"/>
      <c r="N239" s="38"/>
      <c r="O239" s="7" t="s">
        <v>785</v>
      </c>
      <c r="P239" s="7">
        <v>124000</v>
      </c>
      <c r="Q239" s="2">
        <f t="shared" si="3"/>
        <v>124000</v>
      </c>
    </row>
    <row r="240" spans="1:17" ht="94.5">
      <c r="A240" s="7" t="s">
        <v>784</v>
      </c>
      <c r="B240" s="7" t="s">
        <v>802</v>
      </c>
      <c r="C240" s="30" t="s">
        <v>28</v>
      </c>
      <c r="D240" s="25">
        <v>57304</v>
      </c>
      <c r="E240" s="7" t="s">
        <v>803</v>
      </c>
      <c r="F240" s="7" t="s">
        <v>804</v>
      </c>
      <c r="G240" s="7" t="s">
        <v>805</v>
      </c>
      <c r="H240" s="7" t="s">
        <v>791</v>
      </c>
      <c r="I240" s="7" t="s">
        <v>787</v>
      </c>
      <c r="J240" s="7"/>
      <c r="K240" s="7"/>
      <c r="L240" s="5" t="s">
        <v>731</v>
      </c>
      <c r="M240" s="1"/>
      <c r="N240" s="38"/>
      <c r="O240" s="7" t="s">
        <v>790</v>
      </c>
      <c r="P240" s="7">
        <v>57304</v>
      </c>
      <c r="Q240" s="2">
        <f t="shared" si="3"/>
        <v>57304</v>
      </c>
    </row>
    <row r="241" spans="1:17" ht="94.5">
      <c r="A241" s="7" t="s">
        <v>784</v>
      </c>
      <c r="B241" s="7" t="s">
        <v>806</v>
      </c>
      <c r="C241" s="30" t="s">
        <v>28</v>
      </c>
      <c r="D241" s="25">
        <v>59815</v>
      </c>
      <c r="E241" s="7" t="s">
        <v>807</v>
      </c>
      <c r="F241" s="7" t="s">
        <v>808</v>
      </c>
      <c r="G241" s="7" t="s">
        <v>809</v>
      </c>
      <c r="H241" s="7" t="s">
        <v>793</v>
      </c>
      <c r="I241" s="7" t="s">
        <v>787</v>
      </c>
      <c r="J241" s="7"/>
      <c r="K241" s="7"/>
      <c r="L241" s="5" t="s">
        <v>731</v>
      </c>
      <c r="M241" s="1"/>
      <c r="N241" s="38"/>
      <c r="O241" s="7" t="s">
        <v>792</v>
      </c>
      <c r="P241" s="7">
        <v>59815</v>
      </c>
      <c r="Q241" s="2">
        <f t="shared" si="3"/>
        <v>59815</v>
      </c>
    </row>
    <row r="242" spans="1:17" ht="94.5">
      <c r="A242" s="7" t="s">
        <v>829</v>
      </c>
      <c r="B242" s="7" t="s">
        <v>830</v>
      </c>
      <c r="C242" s="30" t="s">
        <v>28</v>
      </c>
      <c r="D242" s="25">
        <v>470000</v>
      </c>
      <c r="E242" s="7" t="s">
        <v>831</v>
      </c>
      <c r="F242" s="7" t="s">
        <v>832</v>
      </c>
      <c r="G242" s="7" t="s">
        <v>833</v>
      </c>
      <c r="H242" s="7" t="s">
        <v>834</v>
      </c>
      <c r="I242" s="7" t="s">
        <v>33</v>
      </c>
      <c r="J242" s="7"/>
      <c r="K242" s="7"/>
      <c r="L242" s="5" t="s">
        <v>731</v>
      </c>
      <c r="M242" s="1"/>
      <c r="N242" s="38"/>
      <c r="O242" s="7" t="s">
        <v>28</v>
      </c>
      <c r="P242" s="7">
        <v>59816</v>
      </c>
      <c r="Q242" s="2">
        <f t="shared" si="3"/>
        <v>59816</v>
      </c>
    </row>
    <row r="243" spans="1:17" ht="94.5">
      <c r="A243" s="7" t="s">
        <v>829</v>
      </c>
      <c r="B243" s="7" t="s">
        <v>835</v>
      </c>
      <c r="C243" s="30" t="s">
        <v>28</v>
      </c>
      <c r="D243" s="25">
        <v>98000</v>
      </c>
      <c r="E243" s="7" t="s">
        <v>836</v>
      </c>
      <c r="F243" s="7" t="s">
        <v>837</v>
      </c>
      <c r="G243" s="7" t="s">
        <v>838</v>
      </c>
      <c r="H243" s="7" t="s">
        <v>834</v>
      </c>
      <c r="I243" s="7" t="s">
        <v>33</v>
      </c>
      <c r="J243" s="7"/>
      <c r="K243" s="7"/>
      <c r="L243" s="5" t="s">
        <v>731</v>
      </c>
      <c r="M243" s="1"/>
      <c r="N243" s="38"/>
      <c r="O243" s="7" t="s">
        <v>28</v>
      </c>
      <c r="P243" s="7">
        <v>59817</v>
      </c>
      <c r="Q243" s="2">
        <f t="shared" si="3"/>
        <v>59817</v>
      </c>
    </row>
    <row r="244" spans="1:17" ht="120.75" customHeight="1">
      <c r="A244" s="7" t="s">
        <v>829</v>
      </c>
      <c r="B244" s="7" t="s">
        <v>839</v>
      </c>
      <c r="C244" s="30" t="s">
        <v>28</v>
      </c>
      <c r="D244" s="25">
        <v>68000</v>
      </c>
      <c r="E244" s="7" t="s">
        <v>840</v>
      </c>
      <c r="F244" s="7" t="s">
        <v>837</v>
      </c>
      <c r="G244" s="7" t="s">
        <v>841</v>
      </c>
      <c r="H244" s="7" t="s">
        <v>834</v>
      </c>
      <c r="I244" s="7" t="s">
        <v>33</v>
      </c>
      <c r="J244" s="7"/>
      <c r="K244" s="7"/>
      <c r="L244" s="5" t="s">
        <v>731</v>
      </c>
      <c r="M244" s="1"/>
      <c r="N244" s="38"/>
      <c r="O244" s="7" t="s">
        <v>28</v>
      </c>
      <c r="P244" s="7">
        <v>59818</v>
      </c>
      <c r="Q244" s="2">
        <f t="shared" si="3"/>
        <v>59818</v>
      </c>
    </row>
    <row r="245" spans="1:17" ht="148.5" customHeight="1">
      <c r="A245" s="7" t="s">
        <v>842</v>
      </c>
      <c r="B245" s="7" t="s">
        <v>843</v>
      </c>
      <c r="C245" s="30" t="s">
        <v>28</v>
      </c>
      <c r="D245" s="25">
        <v>437300</v>
      </c>
      <c r="E245" s="7"/>
      <c r="F245" s="7" t="s">
        <v>844</v>
      </c>
      <c r="G245" s="7" t="s">
        <v>845</v>
      </c>
      <c r="H245" s="7" t="s">
        <v>846</v>
      </c>
      <c r="I245" s="7" t="s">
        <v>404</v>
      </c>
      <c r="J245" s="7"/>
      <c r="K245" s="7"/>
      <c r="L245" s="5" t="s">
        <v>731</v>
      </c>
      <c r="M245" s="1"/>
      <c r="N245" s="38"/>
      <c r="O245" s="7" t="s">
        <v>13</v>
      </c>
      <c r="P245" s="7">
        <v>59819</v>
      </c>
      <c r="Q245" s="2">
        <f t="shared" si="3"/>
        <v>59819</v>
      </c>
    </row>
    <row r="246" spans="1:17" ht="63">
      <c r="A246" s="7" t="s">
        <v>842</v>
      </c>
      <c r="B246" s="7" t="s">
        <v>847</v>
      </c>
      <c r="C246" s="30" t="s">
        <v>28</v>
      </c>
      <c r="D246" s="25">
        <v>315000</v>
      </c>
      <c r="E246" s="7"/>
      <c r="F246" s="7"/>
      <c r="G246" s="7" t="s">
        <v>848</v>
      </c>
      <c r="H246" s="7" t="s">
        <v>849</v>
      </c>
      <c r="I246" s="7" t="s">
        <v>404</v>
      </c>
      <c r="J246" s="7"/>
      <c r="K246" s="7"/>
      <c r="L246" s="5" t="s">
        <v>731</v>
      </c>
      <c r="M246" s="1"/>
      <c r="N246" s="38"/>
      <c r="O246" s="7" t="s">
        <v>28</v>
      </c>
      <c r="P246" s="7">
        <v>59820</v>
      </c>
      <c r="Q246" s="2">
        <f t="shared" si="3"/>
        <v>59820</v>
      </c>
    </row>
    <row r="247" spans="1:17" ht="47.25">
      <c r="A247" s="7" t="s">
        <v>842</v>
      </c>
      <c r="B247" s="7" t="s">
        <v>850</v>
      </c>
      <c r="C247" s="30" t="s">
        <v>28</v>
      </c>
      <c r="D247" s="25">
        <v>52500</v>
      </c>
      <c r="E247" s="7"/>
      <c r="F247" s="7"/>
      <c r="G247" s="7" t="s">
        <v>851</v>
      </c>
      <c r="H247" s="7" t="s">
        <v>852</v>
      </c>
      <c r="I247" s="7"/>
      <c r="J247" s="7"/>
      <c r="K247" s="7"/>
      <c r="L247" s="5" t="s">
        <v>731</v>
      </c>
      <c r="M247" s="1"/>
      <c r="N247" s="38"/>
      <c r="O247" s="7" t="s">
        <v>28</v>
      </c>
      <c r="P247" s="7">
        <v>59821</v>
      </c>
      <c r="Q247" s="2">
        <f t="shared" si="3"/>
        <v>59821</v>
      </c>
    </row>
    <row r="248" spans="1:17" ht="47.25">
      <c r="A248" s="7" t="s">
        <v>842</v>
      </c>
      <c r="B248" s="7" t="s">
        <v>853</v>
      </c>
      <c r="C248" s="30" t="s">
        <v>28</v>
      </c>
      <c r="D248" s="25">
        <v>99750</v>
      </c>
      <c r="E248" s="7"/>
      <c r="F248" s="7"/>
      <c r="G248" s="7" t="s">
        <v>854</v>
      </c>
      <c r="H248" s="7" t="s">
        <v>855</v>
      </c>
      <c r="I248" s="7"/>
      <c r="J248" s="7"/>
      <c r="K248" s="7"/>
      <c r="L248" s="5" t="s">
        <v>731</v>
      </c>
      <c r="M248" s="1"/>
      <c r="N248" s="38"/>
      <c r="O248" s="7" t="s">
        <v>28</v>
      </c>
      <c r="P248" s="7">
        <v>59822</v>
      </c>
      <c r="Q248" s="2">
        <f t="shared" si="3"/>
        <v>59822</v>
      </c>
    </row>
    <row r="249" spans="1:17" ht="78.75">
      <c r="A249" s="7" t="s">
        <v>842</v>
      </c>
      <c r="B249" s="7" t="s">
        <v>856</v>
      </c>
      <c r="C249" s="30" t="s">
        <v>28</v>
      </c>
      <c r="D249" s="25">
        <v>78750</v>
      </c>
      <c r="E249" s="7"/>
      <c r="F249" s="7"/>
      <c r="G249" s="7" t="s">
        <v>857</v>
      </c>
      <c r="H249" s="7" t="s">
        <v>858</v>
      </c>
      <c r="I249" s="7"/>
      <c r="J249" s="7"/>
      <c r="K249" s="7"/>
      <c r="L249" s="5" t="s">
        <v>731</v>
      </c>
      <c r="M249" s="1"/>
      <c r="N249" s="38"/>
      <c r="O249" s="7" t="s">
        <v>28</v>
      </c>
      <c r="P249" s="7">
        <v>59823</v>
      </c>
      <c r="Q249" s="2">
        <f t="shared" si="3"/>
        <v>59823</v>
      </c>
    </row>
    <row r="250" spans="1:17" ht="63">
      <c r="A250" s="7" t="s">
        <v>842</v>
      </c>
      <c r="B250" s="7" t="s">
        <v>859</v>
      </c>
      <c r="C250" s="30" t="s">
        <v>28</v>
      </c>
      <c r="D250" s="25">
        <v>52500</v>
      </c>
      <c r="E250" s="7"/>
      <c r="F250" s="7"/>
      <c r="G250" s="7" t="s">
        <v>860</v>
      </c>
      <c r="H250" s="7" t="s">
        <v>861</v>
      </c>
      <c r="I250" s="7"/>
      <c r="J250" s="7"/>
      <c r="K250" s="7"/>
      <c r="L250" s="5" t="s">
        <v>731</v>
      </c>
      <c r="M250" s="1"/>
      <c r="N250" s="38"/>
      <c r="O250" s="7" t="s">
        <v>28</v>
      </c>
      <c r="P250" s="7">
        <v>59824</v>
      </c>
      <c r="Q250" s="2">
        <f t="shared" si="3"/>
        <v>59824</v>
      </c>
    </row>
    <row r="251" spans="1:17" ht="78.75">
      <c r="A251" s="7" t="s">
        <v>842</v>
      </c>
      <c r="B251" s="7" t="s">
        <v>862</v>
      </c>
      <c r="C251" s="30" t="s">
        <v>28</v>
      </c>
      <c r="D251" s="25">
        <v>59500</v>
      </c>
      <c r="E251" s="7"/>
      <c r="F251" s="7"/>
      <c r="G251" s="7" t="s">
        <v>863</v>
      </c>
      <c r="H251" s="7" t="s">
        <v>864</v>
      </c>
      <c r="I251" s="7"/>
      <c r="J251" s="7"/>
      <c r="K251" s="7"/>
      <c r="L251" s="5" t="s">
        <v>731</v>
      </c>
      <c r="M251" s="1"/>
      <c r="N251" s="38"/>
      <c r="O251" s="7" t="s">
        <v>28</v>
      </c>
      <c r="P251" s="7">
        <v>59825</v>
      </c>
      <c r="Q251" s="2">
        <f t="shared" si="3"/>
        <v>59825</v>
      </c>
    </row>
    <row r="252" spans="1:17" ht="63">
      <c r="A252" s="7" t="s">
        <v>842</v>
      </c>
      <c r="B252" s="7" t="s">
        <v>865</v>
      </c>
      <c r="C252" s="30" t="s">
        <v>28</v>
      </c>
      <c r="D252" s="25">
        <v>204750</v>
      </c>
      <c r="E252" s="7"/>
      <c r="F252" s="7"/>
      <c r="G252" s="7" t="s">
        <v>866</v>
      </c>
      <c r="H252" s="7" t="s">
        <v>867</v>
      </c>
      <c r="I252" s="7"/>
      <c r="J252" s="7"/>
      <c r="K252" s="7"/>
      <c r="L252" s="5" t="s">
        <v>731</v>
      </c>
      <c r="M252" s="1"/>
      <c r="N252" s="38"/>
      <c r="O252" s="7" t="s">
        <v>28</v>
      </c>
      <c r="P252" s="7">
        <v>59826</v>
      </c>
      <c r="Q252" s="2">
        <f t="shared" si="3"/>
        <v>59826</v>
      </c>
    </row>
    <row r="253" spans="1:17" ht="94.5">
      <c r="A253" s="7" t="s">
        <v>842</v>
      </c>
      <c r="B253" s="7" t="s">
        <v>868</v>
      </c>
      <c r="C253" s="30" t="s">
        <v>28</v>
      </c>
      <c r="D253" s="25">
        <v>69000</v>
      </c>
      <c r="E253" s="7"/>
      <c r="F253" s="7"/>
      <c r="G253" s="7" t="s">
        <v>869</v>
      </c>
      <c r="H253" s="7" t="s">
        <v>870</v>
      </c>
      <c r="I253" s="7"/>
      <c r="J253" s="7"/>
      <c r="K253" s="7"/>
      <c r="L253" s="5" t="s">
        <v>731</v>
      </c>
      <c r="M253" s="1"/>
      <c r="N253" s="38"/>
      <c r="O253" s="7" t="s">
        <v>28</v>
      </c>
      <c r="P253" s="7">
        <v>59827</v>
      </c>
      <c r="Q253" s="2">
        <f t="shared" si="3"/>
        <v>59827</v>
      </c>
    </row>
    <row r="254" spans="1:17" ht="47.25">
      <c r="A254" s="7" t="s">
        <v>842</v>
      </c>
      <c r="B254" s="7" t="s">
        <v>871</v>
      </c>
      <c r="C254" s="30" t="s">
        <v>28</v>
      </c>
      <c r="D254" s="25">
        <v>131250</v>
      </c>
      <c r="E254" s="7"/>
      <c r="F254" s="7"/>
      <c r="G254" s="7" t="s">
        <v>872</v>
      </c>
      <c r="H254" s="7" t="s">
        <v>873</v>
      </c>
      <c r="I254" s="7"/>
      <c r="J254" s="7"/>
      <c r="K254" s="7"/>
      <c r="L254" s="5" t="s">
        <v>731</v>
      </c>
      <c r="M254" s="1"/>
      <c r="N254" s="38"/>
      <c r="O254" s="7" t="s">
        <v>28</v>
      </c>
      <c r="P254" s="7">
        <v>59828</v>
      </c>
      <c r="Q254" s="2">
        <f t="shared" si="3"/>
        <v>59828</v>
      </c>
    </row>
    <row r="255" spans="1:17" ht="47.25">
      <c r="A255" s="7" t="s">
        <v>842</v>
      </c>
      <c r="B255" s="7" t="s">
        <v>874</v>
      </c>
      <c r="C255" s="30" t="s">
        <v>28</v>
      </c>
      <c r="D255" s="25">
        <v>78750</v>
      </c>
      <c r="E255" s="7"/>
      <c r="F255" s="7"/>
      <c r="G255" s="7" t="s">
        <v>875</v>
      </c>
      <c r="H255" s="7" t="s">
        <v>876</v>
      </c>
      <c r="I255" s="7"/>
      <c r="J255" s="7"/>
      <c r="K255" s="7"/>
      <c r="L255" s="5" t="s">
        <v>731</v>
      </c>
      <c r="M255" s="1"/>
      <c r="N255" s="38"/>
      <c r="O255" s="7" t="s">
        <v>28</v>
      </c>
      <c r="P255" s="7">
        <v>59829</v>
      </c>
      <c r="Q255" s="2">
        <f t="shared" si="3"/>
        <v>59829</v>
      </c>
    </row>
    <row r="256" spans="1:17" ht="47.25">
      <c r="A256" s="7" t="s">
        <v>842</v>
      </c>
      <c r="B256" s="7" t="s">
        <v>877</v>
      </c>
      <c r="C256" s="30" t="s">
        <v>28</v>
      </c>
      <c r="D256" s="25">
        <v>157500</v>
      </c>
      <c r="E256" s="7"/>
      <c r="F256" s="7"/>
      <c r="G256" s="7" t="s">
        <v>878</v>
      </c>
      <c r="H256" s="7" t="s">
        <v>879</v>
      </c>
      <c r="I256" s="7"/>
      <c r="J256" s="7"/>
      <c r="K256" s="7"/>
      <c r="L256" s="5" t="s">
        <v>731</v>
      </c>
      <c r="M256" s="1"/>
      <c r="N256" s="38"/>
      <c r="O256" s="7" t="s">
        <v>28</v>
      </c>
      <c r="P256" s="7">
        <v>59830</v>
      </c>
      <c r="Q256" s="2">
        <f t="shared" si="3"/>
        <v>59830</v>
      </c>
    </row>
    <row r="257" spans="1:17" ht="47.25">
      <c r="A257" s="7" t="s">
        <v>842</v>
      </c>
      <c r="B257" s="7" t="s">
        <v>880</v>
      </c>
      <c r="C257" s="30" t="s">
        <v>28</v>
      </c>
      <c r="D257" s="25">
        <v>105000</v>
      </c>
      <c r="E257" s="7"/>
      <c r="F257" s="7"/>
      <c r="G257" s="7" t="s">
        <v>881</v>
      </c>
      <c r="H257" s="7" t="s">
        <v>882</v>
      </c>
      <c r="I257" s="7"/>
      <c r="J257" s="7"/>
      <c r="K257" s="7"/>
      <c r="L257" s="5" t="s">
        <v>731</v>
      </c>
      <c r="M257" s="1"/>
      <c r="N257" s="38"/>
      <c r="O257" s="7" t="s">
        <v>28</v>
      </c>
      <c r="P257" s="7">
        <v>59831</v>
      </c>
      <c r="Q257" s="2">
        <f t="shared" si="3"/>
        <v>59831</v>
      </c>
    </row>
    <row r="258" spans="1:17" ht="47.25">
      <c r="A258" s="7" t="s">
        <v>842</v>
      </c>
      <c r="B258" s="7" t="s">
        <v>883</v>
      </c>
      <c r="C258" s="30" t="s">
        <v>28</v>
      </c>
      <c r="D258" s="25">
        <v>231000</v>
      </c>
      <c r="E258" s="7"/>
      <c r="F258" s="7"/>
      <c r="G258" s="7" t="s">
        <v>884</v>
      </c>
      <c r="H258" s="7" t="s">
        <v>885</v>
      </c>
      <c r="I258" s="7"/>
      <c r="J258" s="7"/>
      <c r="K258" s="7"/>
      <c r="L258" s="5" t="s">
        <v>731</v>
      </c>
      <c r="M258" s="1"/>
      <c r="N258" s="38"/>
      <c r="O258" s="7" t="s">
        <v>28</v>
      </c>
      <c r="P258" s="7">
        <v>59832</v>
      </c>
      <c r="Q258" s="2">
        <f t="shared" si="3"/>
        <v>59832</v>
      </c>
    </row>
    <row r="259" spans="1:17" ht="47.25">
      <c r="A259" s="7" t="s">
        <v>842</v>
      </c>
      <c r="B259" s="7" t="s">
        <v>886</v>
      </c>
      <c r="C259" s="30" t="s">
        <v>28</v>
      </c>
      <c r="D259" s="25">
        <v>52500</v>
      </c>
      <c r="E259" s="7"/>
      <c r="F259" s="7"/>
      <c r="G259" s="7" t="s">
        <v>887</v>
      </c>
      <c r="H259" s="7" t="s">
        <v>888</v>
      </c>
      <c r="I259" s="7"/>
      <c r="J259" s="7"/>
      <c r="K259" s="7"/>
      <c r="L259" s="5" t="s">
        <v>731</v>
      </c>
      <c r="M259" s="1"/>
      <c r="N259" s="38"/>
      <c r="O259" s="7" t="s">
        <v>28</v>
      </c>
      <c r="P259" s="7">
        <v>59833</v>
      </c>
      <c r="Q259" s="2">
        <f t="shared" si="3"/>
        <v>59833</v>
      </c>
    </row>
    <row r="260" spans="1:17" ht="47.25">
      <c r="A260" s="7" t="s">
        <v>842</v>
      </c>
      <c r="B260" s="7" t="s">
        <v>889</v>
      </c>
      <c r="C260" s="30" t="s">
        <v>28</v>
      </c>
      <c r="D260" s="25">
        <v>157500</v>
      </c>
      <c r="E260" s="7"/>
      <c r="F260" s="7"/>
      <c r="G260" s="7" t="s">
        <v>890</v>
      </c>
      <c r="H260" s="7" t="s">
        <v>891</v>
      </c>
      <c r="I260" s="7"/>
      <c r="J260" s="7"/>
      <c r="K260" s="7"/>
      <c r="L260" s="5" t="s">
        <v>731</v>
      </c>
      <c r="M260" s="1"/>
      <c r="N260" s="38"/>
      <c r="O260" s="7" t="s">
        <v>28</v>
      </c>
      <c r="P260" s="7">
        <v>59834</v>
      </c>
      <c r="Q260" s="2">
        <f t="shared" si="3"/>
        <v>59834</v>
      </c>
    </row>
    <row r="261" spans="1:17" ht="47.25">
      <c r="A261" s="7" t="s">
        <v>842</v>
      </c>
      <c r="B261" s="7" t="s">
        <v>892</v>
      </c>
      <c r="C261" s="30" t="s">
        <v>28</v>
      </c>
      <c r="D261" s="25">
        <v>118125</v>
      </c>
      <c r="E261" s="7"/>
      <c r="F261" s="7"/>
      <c r="G261" s="7" t="s">
        <v>893</v>
      </c>
      <c r="H261" s="7" t="s">
        <v>894</v>
      </c>
      <c r="I261" s="7"/>
      <c r="J261" s="7"/>
      <c r="K261" s="7"/>
      <c r="L261" s="5" t="s">
        <v>731</v>
      </c>
      <c r="M261" s="1"/>
      <c r="N261" s="38"/>
      <c r="O261" s="7" t="s">
        <v>28</v>
      </c>
      <c r="P261" s="7">
        <v>59835</v>
      </c>
      <c r="Q261" s="2">
        <f>VALUE(P261)</f>
        <v>59835</v>
      </c>
    </row>
    <row r="262" spans="1:17" ht="47.25">
      <c r="A262" s="7" t="s">
        <v>842</v>
      </c>
      <c r="B262" s="7" t="s">
        <v>895</v>
      </c>
      <c r="C262" s="30" t="s">
        <v>28</v>
      </c>
      <c r="D262" s="25">
        <v>345600</v>
      </c>
      <c r="E262" s="7"/>
      <c r="F262" s="7"/>
      <c r="G262" s="7" t="s">
        <v>896</v>
      </c>
      <c r="H262" s="7" t="s">
        <v>897</v>
      </c>
      <c r="I262" s="7"/>
      <c r="J262" s="7"/>
      <c r="K262" s="7"/>
      <c r="L262" s="5" t="s">
        <v>731</v>
      </c>
      <c r="M262" s="1"/>
      <c r="N262" s="38"/>
      <c r="O262" s="7" t="s">
        <v>28</v>
      </c>
      <c r="P262" s="7">
        <v>59836</v>
      </c>
      <c r="Q262" s="2">
        <f>VALUE(P262)</f>
        <v>59836</v>
      </c>
    </row>
    <row r="263" spans="1:17" ht="63">
      <c r="A263" s="7" t="s">
        <v>842</v>
      </c>
      <c r="B263" s="7" t="s">
        <v>898</v>
      </c>
      <c r="C263" s="30" t="s">
        <v>28</v>
      </c>
      <c r="D263" s="25">
        <v>100000</v>
      </c>
      <c r="E263" s="7"/>
      <c r="F263" s="7"/>
      <c r="G263" s="7" t="s">
        <v>899</v>
      </c>
      <c r="H263" s="7" t="s">
        <v>900</v>
      </c>
      <c r="I263" s="7"/>
      <c r="J263" s="7"/>
      <c r="K263" s="7"/>
      <c r="L263" s="5" t="s">
        <v>731</v>
      </c>
      <c r="M263" s="1"/>
      <c r="N263" s="38"/>
      <c r="O263" s="7" t="s">
        <v>28</v>
      </c>
      <c r="P263" s="7">
        <v>59837</v>
      </c>
      <c r="Q263" s="2">
        <f>VALUE(P263)</f>
        <v>59837</v>
      </c>
    </row>
    <row r="264" spans="1:17" ht="47.25">
      <c r="A264" s="7" t="s">
        <v>842</v>
      </c>
      <c r="B264" s="7" t="s">
        <v>901</v>
      </c>
      <c r="C264" s="30" t="s">
        <v>28</v>
      </c>
      <c r="D264" s="25">
        <v>200000</v>
      </c>
      <c r="E264" s="7"/>
      <c r="F264" s="7"/>
      <c r="G264" s="7" t="s">
        <v>902</v>
      </c>
      <c r="H264" s="7" t="s">
        <v>903</v>
      </c>
      <c r="I264" s="7"/>
      <c r="J264" s="7"/>
      <c r="K264" s="7"/>
      <c r="L264" s="5" t="s">
        <v>731</v>
      </c>
      <c r="M264" s="1"/>
      <c r="N264" s="38"/>
      <c r="O264" s="7" t="s">
        <v>28</v>
      </c>
      <c r="P264" s="7">
        <v>59838</v>
      </c>
      <c r="Q264" s="2">
        <f>VALUE(P264)</f>
        <v>59838</v>
      </c>
    </row>
    <row r="265" spans="1:17" ht="47.25">
      <c r="A265" s="7" t="s">
        <v>842</v>
      </c>
      <c r="B265" s="7" t="s">
        <v>904</v>
      </c>
      <c r="C265" s="30" t="s">
        <v>28</v>
      </c>
      <c r="D265" s="25">
        <v>60000</v>
      </c>
      <c r="E265" s="7"/>
      <c r="F265" s="7"/>
      <c r="G265" s="7" t="s">
        <v>905</v>
      </c>
      <c r="H265" s="7" t="s">
        <v>906</v>
      </c>
      <c r="I265" s="7"/>
      <c r="J265" s="7"/>
      <c r="K265" s="7"/>
      <c r="L265" s="5" t="s">
        <v>731</v>
      </c>
      <c r="M265" s="1"/>
      <c r="N265" s="38"/>
      <c r="O265" s="7" t="s">
        <v>28</v>
      </c>
      <c r="P265" s="7">
        <v>59839</v>
      </c>
      <c r="Q265" s="2">
        <f>VALUE(P265)</f>
        <v>59839</v>
      </c>
    </row>
    <row r="266" spans="1:17" ht="220.5">
      <c r="A266" s="7" t="s">
        <v>918</v>
      </c>
      <c r="B266" s="7" t="s">
        <v>919</v>
      </c>
      <c r="C266" s="30" t="s">
        <v>13</v>
      </c>
      <c r="D266" s="25">
        <v>11780000</v>
      </c>
      <c r="E266" s="7" t="s">
        <v>920</v>
      </c>
      <c r="F266" s="7" t="s">
        <v>921</v>
      </c>
      <c r="G266" s="7" t="s">
        <v>922</v>
      </c>
      <c r="H266" s="7" t="s">
        <v>923</v>
      </c>
      <c r="I266" s="7" t="s">
        <v>404</v>
      </c>
      <c r="J266" s="7"/>
      <c r="K266" s="7"/>
      <c r="L266" s="5" t="s">
        <v>818</v>
      </c>
      <c r="M266" s="1"/>
      <c r="N266" s="38"/>
      <c r="O266" s="35"/>
      <c r="P266" s="35"/>
      <c r="Q266" s="2"/>
    </row>
    <row r="267" spans="1:17" ht="220.5">
      <c r="A267" s="7" t="s">
        <v>918</v>
      </c>
      <c r="B267" s="7" t="s">
        <v>924</v>
      </c>
      <c r="C267" s="30" t="s">
        <v>13</v>
      </c>
      <c r="D267" s="25">
        <v>1003000</v>
      </c>
      <c r="E267" s="7" t="s">
        <v>925</v>
      </c>
      <c r="F267" s="7" t="s">
        <v>926</v>
      </c>
      <c r="G267" s="7" t="s">
        <v>922</v>
      </c>
      <c r="H267" s="7" t="str">
        <f>H266</f>
        <v>na wszystkie wymienione w niniejszym zestawieniu oraz załączonym protokole inwestycje nie posiadamy dokumentacji projektowej. Szacunkowy okres jej wykonania wynosi ok. 3 m-cy od daty ogłoszneia zamówienia</v>
      </c>
      <c r="I267" s="7" t="s">
        <v>404</v>
      </c>
      <c r="J267" s="7"/>
      <c r="K267" s="7"/>
      <c r="L267" s="5" t="s">
        <v>732</v>
      </c>
      <c r="M267" s="1"/>
      <c r="N267" s="38"/>
      <c r="O267" s="35"/>
      <c r="P267" s="35"/>
      <c r="Q267" s="2"/>
    </row>
    <row r="268" spans="1:17" ht="220.5">
      <c r="A268" s="7" t="s">
        <v>918</v>
      </c>
      <c r="B268" s="7" t="s">
        <v>927</v>
      </c>
      <c r="C268" s="30" t="s">
        <v>946</v>
      </c>
      <c r="D268" s="25">
        <v>1144000</v>
      </c>
      <c r="E268" s="7" t="s">
        <v>928</v>
      </c>
      <c r="F268" s="7" t="s">
        <v>929</v>
      </c>
      <c r="G268" s="7" t="s">
        <v>930</v>
      </c>
      <c r="H268" s="7" t="s">
        <v>923</v>
      </c>
      <c r="I268" s="7" t="s">
        <v>404</v>
      </c>
      <c r="J268" s="7"/>
      <c r="K268" s="7"/>
      <c r="L268" s="5" t="s">
        <v>731</v>
      </c>
      <c r="M268" s="1"/>
      <c r="N268" s="38"/>
      <c r="O268" s="35"/>
      <c r="P268" s="35"/>
      <c r="Q268" s="2"/>
    </row>
    <row r="269" spans="1:17" ht="220.5">
      <c r="A269" s="7" t="s">
        <v>918</v>
      </c>
      <c r="B269" s="7" t="s">
        <v>931</v>
      </c>
      <c r="C269" s="30" t="s">
        <v>22</v>
      </c>
      <c r="D269" s="25">
        <v>555000</v>
      </c>
      <c r="E269" s="7" t="s">
        <v>932</v>
      </c>
      <c r="F269" s="7" t="s">
        <v>933</v>
      </c>
      <c r="G269" s="7" t="s">
        <v>934</v>
      </c>
      <c r="H269" s="7" t="s">
        <v>923</v>
      </c>
      <c r="I269" s="7" t="s">
        <v>404</v>
      </c>
      <c r="J269" s="7"/>
      <c r="K269" s="7"/>
      <c r="L269" s="5"/>
      <c r="M269" s="1"/>
      <c r="N269" s="38"/>
      <c r="O269" s="35"/>
      <c r="P269" s="35"/>
      <c r="Q269" s="2"/>
    </row>
    <row r="270" spans="1:17" ht="220.5">
      <c r="A270" s="7" t="s">
        <v>918</v>
      </c>
      <c r="B270" s="7" t="s">
        <v>935</v>
      </c>
      <c r="C270" s="30" t="s">
        <v>50</v>
      </c>
      <c r="D270" s="25">
        <v>210000</v>
      </c>
      <c r="E270" s="7" t="s">
        <v>936</v>
      </c>
      <c r="F270" s="7" t="s">
        <v>937</v>
      </c>
      <c r="G270" s="7" t="s">
        <v>938</v>
      </c>
      <c r="H270" s="7" t="s">
        <v>923</v>
      </c>
      <c r="I270" s="7" t="s">
        <v>404</v>
      </c>
      <c r="J270" s="7"/>
      <c r="K270" s="7"/>
      <c r="L270" s="5" t="s">
        <v>731</v>
      </c>
      <c r="M270" s="1"/>
      <c r="N270" s="38"/>
      <c r="O270" s="35"/>
      <c r="P270" s="35"/>
      <c r="Q270" s="2"/>
    </row>
    <row r="271" spans="1:17" ht="220.5">
      <c r="A271" s="7" t="s">
        <v>918</v>
      </c>
      <c r="B271" s="7" t="s">
        <v>939</v>
      </c>
      <c r="C271" s="30" t="s">
        <v>50</v>
      </c>
      <c r="D271" s="26">
        <v>840000</v>
      </c>
      <c r="E271" s="7" t="s">
        <v>940</v>
      </c>
      <c r="F271" s="7" t="s">
        <v>941</v>
      </c>
      <c r="G271" s="7" t="s">
        <v>942</v>
      </c>
      <c r="H271" s="7" t="s">
        <v>923</v>
      </c>
      <c r="I271" s="7" t="s">
        <v>404</v>
      </c>
      <c r="J271" s="7"/>
      <c r="K271" s="7"/>
      <c r="L271" s="5" t="s">
        <v>731</v>
      </c>
      <c r="M271" s="1"/>
      <c r="N271" s="38"/>
      <c r="O271" s="35"/>
      <c r="P271" s="35"/>
      <c r="Q271" s="2"/>
    </row>
    <row r="272" spans="1:17" ht="220.5">
      <c r="A272" s="7" t="s">
        <v>918</v>
      </c>
      <c r="B272" s="5" t="s">
        <v>949</v>
      </c>
      <c r="C272" s="30" t="s">
        <v>28</v>
      </c>
      <c r="D272" s="26">
        <v>4445000</v>
      </c>
      <c r="E272" s="7" t="s">
        <v>943</v>
      </c>
      <c r="F272" s="7" t="s">
        <v>944</v>
      </c>
      <c r="G272" s="7" t="s">
        <v>945</v>
      </c>
      <c r="H272" s="7" t="s">
        <v>923</v>
      </c>
      <c r="I272" s="7" t="s">
        <v>404</v>
      </c>
      <c r="J272" s="7"/>
      <c r="K272" s="7"/>
      <c r="L272" s="5" t="s">
        <v>731</v>
      </c>
      <c r="M272" s="1"/>
      <c r="N272" s="38"/>
      <c r="O272" s="35"/>
      <c r="P272" s="35"/>
      <c r="Q272" s="2"/>
    </row>
    <row r="273" spans="1:14" ht="47.25">
      <c r="A273" s="7" t="s">
        <v>951</v>
      </c>
      <c r="B273" s="5" t="s">
        <v>952</v>
      </c>
      <c r="C273" s="31" t="s">
        <v>28</v>
      </c>
      <c r="D273" s="26">
        <v>50000</v>
      </c>
      <c r="E273" s="7"/>
      <c r="F273" s="7" t="s">
        <v>953</v>
      </c>
      <c r="G273" s="7" t="s">
        <v>954</v>
      </c>
      <c r="H273" s="7" t="s">
        <v>955</v>
      </c>
      <c r="I273" s="7" t="s">
        <v>955</v>
      </c>
      <c r="J273" s="7"/>
      <c r="K273" s="7"/>
      <c r="L273" s="5" t="s">
        <v>731</v>
      </c>
      <c r="N273"/>
    </row>
    <row r="274" spans="1:14" ht="63">
      <c r="A274" s="7" t="s">
        <v>951</v>
      </c>
      <c r="B274" s="5" t="s">
        <v>956</v>
      </c>
      <c r="C274" s="31" t="s">
        <v>28</v>
      </c>
      <c r="D274" s="26">
        <v>90000</v>
      </c>
      <c r="E274" s="7"/>
      <c r="F274" s="7" t="s">
        <v>953</v>
      </c>
      <c r="G274" s="7" t="s">
        <v>954</v>
      </c>
      <c r="H274" s="7" t="s">
        <v>955</v>
      </c>
      <c r="I274" s="7" t="s">
        <v>955</v>
      </c>
      <c r="J274" s="7"/>
      <c r="K274" s="7"/>
      <c r="L274" s="5" t="s">
        <v>731</v>
      </c>
      <c r="N274"/>
    </row>
    <row r="275" spans="1:14" ht="63">
      <c r="A275" s="7" t="s">
        <v>951</v>
      </c>
      <c r="B275" s="5" t="s">
        <v>957</v>
      </c>
      <c r="C275" s="31" t="s">
        <v>13</v>
      </c>
      <c r="D275" s="26">
        <v>3000000</v>
      </c>
      <c r="E275" s="7"/>
      <c r="F275" s="7" t="s">
        <v>953</v>
      </c>
      <c r="G275" s="7" t="s">
        <v>954</v>
      </c>
      <c r="H275" s="7" t="s">
        <v>955</v>
      </c>
      <c r="I275" s="7" t="s">
        <v>955</v>
      </c>
      <c r="J275" s="7"/>
      <c r="K275" s="7"/>
      <c r="L275" s="5" t="s">
        <v>732</v>
      </c>
      <c r="N275"/>
    </row>
    <row r="276" spans="1:14" ht="47.25">
      <c r="A276" s="7" t="s">
        <v>951</v>
      </c>
      <c r="B276" s="5" t="s">
        <v>958</v>
      </c>
      <c r="C276" s="31" t="s">
        <v>28</v>
      </c>
      <c r="D276" s="26">
        <v>200000</v>
      </c>
      <c r="E276" s="7"/>
      <c r="F276" s="7" t="s">
        <v>953</v>
      </c>
      <c r="G276" s="7" t="s">
        <v>954</v>
      </c>
      <c r="H276" s="7" t="s">
        <v>955</v>
      </c>
      <c r="I276" s="7" t="s">
        <v>955</v>
      </c>
      <c r="J276" s="7"/>
      <c r="K276" s="7"/>
      <c r="L276" s="5" t="s">
        <v>731</v>
      </c>
      <c r="N276"/>
    </row>
    <row r="277" spans="1:14" ht="110.25">
      <c r="A277" s="7" t="s">
        <v>951</v>
      </c>
      <c r="B277" s="5" t="s">
        <v>959</v>
      </c>
      <c r="C277" s="31" t="s">
        <v>28</v>
      </c>
      <c r="D277" s="26">
        <v>250000</v>
      </c>
      <c r="E277" s="7"/>
      <c r="F277" s="7" t="s">
        <v>953</v>
      </c>
      <c r="G277" s="7" t="s">
        <v>954</v>
      </c>
      <c r="H277" s="7" t="s">
        <v>955</v>
      </c>
      <c r="I277" s="7" t="s">
        <v>955</v>
      </c>
      <c r="J277" s="7"/>
      <c r="K277" s="7"/>
      <c r="L277" s="5" t="s">
        <v>731</v>
      </c>
      <c r="N277"/>
    </row>
    <row r="278" spans="1:14" ht="63">
      <c r="A278" s="7" t="s">
        <v>951</v>
      </c>
      <c r="B278" s="5" t="s">
        <v>960</v>
      </c>
      <c r="C278" s="31" t="s">
        <v>28</v>
      </c>
      <c r="D278" s="26">
        <v>50000</v>
      </c>
      <c r="E278" s="7"/>
      <c r="F278" s="7" t="s">
        <v>953</v>
      </c>
      <c r="G278" s="7" t="s">
        <v>954</v>
      </c>
      <c r="H278" s="7" t="s">
        <v>955</v>
      </c>
      <c r="I278" s="7" t="s">
        <v>955</v>
      </c>
      <c r="J278" s="7"/>
      <c r="K278" s="7"/>
      <c r="L278" s="5" t="s">
        <v>731</v>
      </c>
      <c r="N278"/>
    </row>
    <row r="279" spans="1:14" ht="47.25">
      <c r="A279" s="7" t="s">
        <v>951</v>
      </c>
      <c r="B279" s="5" t="s">
        <v>961</v>
      </c>
      <c r="C279" s="31" t="s">
        <v>28</v>
      </c>
      <c r="D279" s="26">
        <v>100000</v>
      </c>
      <c r="E279" s="7"/>
      <c r="F279" s="7" t="s">
        <v>953</v>
      </c>
      <c r="G279" s="7" t="s">
        <v>962</v>
      </c>
      <c r="H279" s="7" t="s">
        <v>955</v>
      </c>
      <c r="I279" s="7" t="s">
        <v>955</v>
      </c>
      <c r="J279" s="7"/>
      <c r="K279" s="7"/>
      <c r="L279" s="5" t="s">
        <v>731</v>
      </c>
      <c r="N279"/>
    </row>
    <row r="280" spans="1:14" ht="47.25">
      <c r="A280" s="7" t="s">
        <v>951</v>
      </c>
      <c r="B280" s="5" t="s">
        <v>963</v>
      </c>
      <c r="C280" s="31" t="s">
        <v>28</v>
      </c>
      <c r="D280" s="26">
        <v>100000</v>
      </c>
      <c r="E280" s="7"/>
      <c r="F280" s="7" t="s">
        <v>953</v>
      </c>
      <c r="G280" s="7" t="s">
        <v>962</v>
      </c>
      <c r="H280" s="7" t="s">
        <v>955</v>
      </c>
      <c r="I280" s="7" t="s">
        <v>955</v>
      </c>
      <c r="J280" s="7"/>
      <c r="K280" s="7"/>
      <c r="L280" s="5" t="s">
        <v>731</v>
      </c>
      <c r="N280"/>
    </row>
    <row r="281" spans="1:14" ht="47.25">
      <c r="A281" s="7" t="s">
        <v>951</v>
      </c>
      <c r="B281" s="5" t="s">
        <v>964</v>
      </c>
      <c r="C281" s="31" t="s">
        <v>28</v>
      </c>
      <c r="D281" s="26">
        <v>50000</v>
      </c>
      <c r="E281" s="7"/>
      <c r="F281" s="7" t="s">
        <v>953</v>
      </c>
      <c r="G281" s="7" t="s">
        <v>962</v>
      </c>
      <c r="H281" s="7" t="s">
        <v>955</v>
      </c>
      <c r="I281" s="7" t="s">
        <v>955</v>
      </c>
      <c r="J281" s="7"/>
      <c r="K281" s="7"/>
      <c r="L281" s="5" t="s">
        <v>731</v>
      </c>
      <c r="N281"/>
    </row>
    <row r="282" spans="1:14" ht="63">
      <c r="A282" s="7" t="s">
        <v>951</v>
      </c>
      <c r="B282" s="5" t="s">
        <v>965</v>
      </c>
      <c r="C282" s="31" t="s">
        <v>13</v>
      </c>
      <c r="D282" s="26">
        <v>900000</v>
      </c>
      <c r="E282" s="7"/>
      <c r="F282" s="7" t="s">
        <v>953</v>
      </c>
      <c r="G282" s="7" t="s">
        <v>962</v>
      </c>
      <c r="H282" s="7" t="s">
        <v>955</v>
      </c>
      <c r="I282" s="7" t="s">
        <v>955</v>
      </c>
      <c r="J282" s="7"/>
      <c r="K282" s="7"/>
      <c r="L282" s="5" t="s">
        <v>732</v>
      </c>
      <c r="N282"/>
    </row>
    <row r="283" spans="1:14" ht="63">
      <c r="A283" s="7" t="s">
        <v>951</v>
      </c>
      <c r="B283" s="5" t="s">
        <v>966</v>
      </c>
      <c r="C283" s="31" t="s">
        <v>28</v>
      </c>
      <c r="D283" s="26">
        <v>150000</v>
      </c>
      <c r="E283" s="7"/>
      <c r="F283" s="7" t="s">
        <v>953</v>
      </c>
      <c r="G283" s="7" t="s">
        <v>962</v>
      </c>
      <c r="H283" s="7" t="s">
        <v>955</v>
      </c>
      <c r="I283" s="7" t="s">
        <v>955</v>
      </c>
      <c r="J283" s="7"/>
      <c r="K283" s="7"/>
      <c r="L283" s="5" t="s">
        <v>731</v>
      </c>
      <c r="N283"/>
    </row>
    <row r="284" spans="1:14" ht="47.25">
      <c r="A284" s="7" t="s">
        <v>951</v>
      </c>
      <c r="B284" s="5" t="s">
        <v>967</v>
      </c>
      <c r="C284" s="31" t="s">
        <v>28</v>
      </c>
      <c r="D284" s="26">
        <v>120000</v>
      </c>
      <c r="E284" s="7"/>
      <c r="F284" s="7" t="s">
        <v>953</v>
      </c>
      <c r="G284" s="7" t="s">
        <v>962</v>
      </c>
      <c r="H284" s="7" t="s">
        <v>955</v>
      </c>
      <c r="I284" s="7" t="s">
        <v>955</v>
      </c>
      <c r="J284" s="7"/>
      <c r="K284" s="7"/>
      <c r="L284" s="5" t="s">
        <v>731</v>
      </c>
      <c r="N284"/>
    </row>
    <row r="285" spans="1:14" ht="63">
      <c r="A285" s="7" t="s">
        <v>951</v>
      </c>
      <c r="B285" s="5" t="s">
        <v>968</v>
      </c>
      <c r="C285" s="31" t="s">
        <v>28</v>
      </c>
      <c r="D285" s="26">
        <v>100000</v>
      </c>
      <c r="E285" s="7"/>
      <c r="F285" s="7" t="s">
        <v>953</v>
      </c>
      <c r="G285" s="7" t="s">
        <v>962</v>
      </c>
      <c r="H285" s="7" t="s">
        <v>955</v>
      </c>
      <c r="I285" s="7" t="s">
        <v>955</v>
      </c>
      <c r="J285" s="7"/>
      <c r="K285" s="7"/>
      <c r="L285" s="5" t="s">
        <v>731</v>
      </c>
      <c r="N285"/>
    </row>
    <row r="286" spans="1:14" ht="47.25">
      <c r="A286" s="7" t="s">
        <v>951</v>
      </c>
      <c r="B286" s="5" t="s">
        <v>969</v>
      </c>
      <c r="C286" s="31" t="s">
        <v>28</v>
      </c>
      <c r="D286" s="26">
        <v>50000</v>
      </c>
      <c r="E286" s="7"/>
      <c r="F286" s="7" t="s">
        <v>953</v>
      </c>
      <c r="G286" s="7" t="s">
        <v>962</v>
      </c>
      <c r="H286" s="7" t="s">
        <v>955</v>
      </c>
      <c r="I286" s="7" t="s">
        <v>955</v>
      </c>
      <c r="J286" s="7"/>
      <c r="K286" s="7"/>
      <c r="L286" s="5" t="s">
        <v>731</v>
      </c>
      <c r="N286"/>
    </row>
    <row r="287" spans="1:14" ht="47.25">
      <c r="A287" s="7" t="s">
        <v>951</v>
      </c>
      <c r="B287" s="5" t="s">
        <v>970</v>
      </c>
      <c r="C287" s="31" t="s">
        <v>28</v>
      </c>
      <c r="D287" s="26">
        <v>50000</v>
      </c>
      <c r="E287" s="7"/>
      <c r="F287" s="7" t="s">
        <v>953</v>
      </c>
      <c r="G287" s="7" t="s">
        <v>962</v>
      </c>
      <c r="H287" s="7" t="s">
        <v>955</v>
      </c>
      <c r="I287" s="7" t="s">
        <v>955</v>
      </c>
      <c r="J287" s="7"/>
      <c r="K287" s="7"/>
      <c r="L287" s="5" t="s">
        <v>731</v>
      </c>
      <c r="N287"/>
    </row>
    <row r="288" spans="1:14" ht="63">
      <c r="A288" s="7" t="s">
        <v>951</v>
      </c>
      <c r="B288" s="5" t="s">
        <v>971</v>
      </c>
      <c r="C288" s="31" t="s">
        <v>28</v>
      </c>
      <c r="D288" s="26">
        <v>250000</v>
      </c>
      <c r="E288" s="7"/>
      <c r="F288" s="7" t="s">
        <v>953</v>
      </c>
      <c r="G288" s="7" t="s">
        <v>972</v>
      </c>
      <c r="H288" s="7" t="s">
        <v>955</v>
      </c>
      <c r="I288" s="7" t="s">
        <v>955</v>
      </c>
      <c r="J288" s="7"/>
      <c r="K288" s="7"/>
      <c r="L288" s="5" t="s">
        <v>731</v>
      </c>
      <c r="N288"/>
    </row>
    <row r="289" spans="1:14" ht="63">
      <c r="A289" s="7" t="s">
        <v>951</v>
      </c>
      <c r="B289" s="5" t="s">
        <v>973</v>
      </c>
      <c r="C289" s="31" t="s">
        <v>28</v>
      </c>
      <c r="D289" s="26">
        <v>300000</v>
      </c>
      <c r="E289" s="7"/>
      <c r="F289" s="7" t="s">
        <v>953</v>
      </c>
      <c r="G289" s="7" t="s">
        <v>972</v>
      </c>
      <c r="H289" s="7" t="s">
        <v>955</v>
      </c>
      <c r="I289" s="7" t="s">
        <v>955</v>
      </c>
      <c r="J289" s="7"/>
      <c r="K289" s="7"/>
      <c r="L289" s="5" t="s">
        <v>731</v>
      </c>
      <c r="N289"/>
    </row>
    <row r="290" spans="1:14" ht="47.25">
      <c r="A290" s="7" t="s">
        <v>951</v>
      </c>
      <c r="B290" s="5" t="s">
        <v>974</v>
      </c>
      <c r="C290" s="31" t="s">
        <v>28</v>
      </c>
      <c r="D290" s="26">
        <v>250000</v>
      </c>
      <c r="E290" s="7"/>
      <c r="F290" s="7" t="s">
        <v>953</v>
      </c>
      <c r="G290" s="7" t="s">
        <v>975</v>
      </c>
      <c r="H290" s="7" t="s">
        <v>955</v>
      </c>
      <c r="I290" s="7" t="s">
        <v>955</v>
      </c>
      <c r="J290" s="7"/>
      <c r="K290" s="7"/>
      <c r="L290" s="5" t="s">
        <v>731</v>
      </c>
      <c r="N290"/>
    </row>
    <row r="291" spans="1:14" ht="47.25">
      <c r="A291" s="7" t="s">
        <v>951</v>
      </c>
      <c r="B291" s="5" t="s">
        <v>976</v>
      </c>
      <c r="C291" s="31" t="s">
        <v>28</v>
      </c>
      <c r="D291" s="26">
        <v>250000</v>
      </c>
      <c r="E291" s="7"/>
      <c r="F291" s="7" t="s">
        <v>953</v>
      </c>
      <c r="G291" s="7" t="s">
        <v>975</v>
      </c>
      <c r="H291" s="7" t="s">
        <v>955</v>
      </c>
      <c r="I291" s="7" t="s">
        <v>955</v>
      </c>
      <c r="J291" s="7"/>
      <c r="K291" s="7"/>
      <c r="L291" s="5" t="s">
        <v>731</v>
      </c>
      <c r="N291"/>
    </row>
    <row r="292" spans="1:14" ht="63">
      <c r="A292" s="7" t="s">
        <v>951</v>
      </c>
      <c r="B292" s="5" t="s">
        <v>977</v>
      </c>
      <c r="C292" s="31" t="s">
        <v>13</v>
      </c>
      <c r="D292" s="26">
        <v>600000</v>
      </c>
      <c r="E292" s="7"/>
      <c r="F292" s="7" t="s">
        <v>953</v>
      </c>
      <c r="G292" s="7" t="s">
        <v>975</v>
      </c>
      <c r="H292" s="7" t="s">
        <v>955</v>
      </c>
      <c r="I292" s="7" t="s">
        <v>955</v>
      </c>
      <c r="J292" s="7"/>
      <c r="K292" s="7"/>
      <c r="L292" s="5" t="s">
        <v>732</v>
      </c>
      <c r="N292"/>
    </row>
    <row r="293" spans="1:14" ht="47.25">
      <c r="A293" s="7" t="s">
        <v>951</v>
      </c>
      <c r="B293" s="5" t="s">
        <v>978</v>
      </c>
      <c r="C293" s="31" t="s">
        <v>28</v>
      </c>
      <c r="D293" s="26">
        <v>300000</v>
      </c>
      <c r="E293" s="7"/>
      <c r="F293" s="7" t="s">
        <v>953</v>
      </c>
      <c r="G293" s="7" t="s">
        <v>975</v>
      </c>
      <c r="H293" s="7" t="s">
        <v>955</v>
      </c>
      <c r="I293" s="7" t="s">
        <v>955</v>
      </c>
      <c r="J293" s="7"/>
      <c r="K293" s="7"/>
      <c r="L293" s="5" t="s">
        <v>731</v>
      </c>
      <c r="N293"/>
    </row>
    <row r="294" spans="1:14" ht="47.25">
      <c r="A294" s="7" t="s">
        <v>951</v>
      </c>
      <c r="B294" s="5" t="s">
        <v>979</v>
      </c>
      <c r="C294" s="31" t="s">
        <v>28</v>
      </c>
      <c r="D294" s="26">
        <v>250000</v>
      </c>
      <c r="E294" s="7"/>
      <c r="F294" s="7" t="s">
        <v>953</v>
      </c>
      <c r="G294" s="7" t="s">
        <v>975</v>
      </c>
      <c r="H294" s="7" t="s">
        <v>955</v>
      </c>
      <c r="I294" s="7" t="s">
        <v>955</v>
      </c>
      <c r="J294" s="7"/>
      <c r="K294" s="7"/>
      <c r="L294" s="5" t="s">
        <v>731</v>
      </c>
      <c r="N294"/>
    </row>
    <row r="295" spans="1:14" ht="47.25">
      <c r="A295" s="7" t="s">
        <v>951</v>
      </c>
      <c r="B295" s="5" t="s">
        <v>980</v>
      </c>
      <c r="C295" s="31" t="s">
        <v>28</v>
      </c>
      <c r="D295" s="26">
        <v>200000</v>
      </c>
      <c r="E295" s="7"/>
      <c r="F295" s="7" t="s">
        <v>953</v>
      </c>
      <c r="G295" s="7" t="s">
        <v>975</v>
      </c>
      <c r="H295" s="7" t="s">
        <v>955</v>
      </c>
      <c r="I295" s="7" t="s">
        <v>955</v>
      </c>
      <c r="J295" s="7"/>
      <c r="K295" s="7"/>
      <c r="L295" s="5" t="s">
        <v>731</v>
      </c>
      <c r="N295"/>
    </row>
    <row r="296" spans="1:14" ht="47.25">
      <c r="A296" s="7" t="s">
        <v>951</v>
      </c>
      <c r="B296" s="5" t="s">
        <v>981</v>
      </c>
      <c r="C296" s="31" t="s">
        <v>28</v>
      </c>
      <c r="D296" s="26">
        <v>350000</v>
      </c>
      <c r="E296" s="7"/>
      <c r="F296" s="7" t="s">
        <v>953</v>
      </c>
      <c r="G296" s="7" t="s">
        <v>975</v>
      </c>
      <c r="H296" s="7" t="s">
        <v>955</v>
      </c>
      <c r="I296" s="7" t="s">
        <v>955</v>
      </c>
      <c r="J296" s="7"/>
      <c r="K296" s="7"/>
      <c r="L296" s="5" t="s">
        <v>731</v>
      </c>
      <c r="N296"/>
    </row>
    <row r="297" spans="1:14" ht="63">
      <c r="A297" s="7" t="s">
        <v>951</v>
      </c>
      <c r="B297" s="5" t="s">
        <v>982</v>
      </c>
      <c r="C297" s="31" t="s">
        <v>13</v>
      </c>
      <c r="D297" s="26">
        <v>600000</v>
      </c>
      <c r="E297" s="7"/>
      <c r="F297" s="7" t="s">
        <v>953</v>
      </c>
      <c r="G297" s="7" t="s">
        <v>975</v>
      </c>
      <c r="H297" s="7" t="s">
        <v>955</v>
      </c>
      <c r="I297" s="7" t="s">
        <v>955</v>
      </c>
      <c r="J297" s="7"/>
      <c r="K297" s="7"/>
      <c r="L297" s="5" t="s">
        <v>732</v>
      </c>
      <c r="N297"/>
    </row>
    <row r="298" spans="1:14" ht="47.25">
      <c r="A298" s="7" t="s">
        <v>951</v>
      </c>
      <c r="B298" s="5" t="s">
        <v>983</v>
      </c>
      <c r="C298" s="31" t="s">
        <v>28</v>
      </c>
      <c r="D298" s="26">
        <v>150000</v>
      </c>
      <c r="E298" s="7"/>
      <c r="F298" s="7" t="s">
        <v>953</v>
      </c>
      <c r="G298" s="7" t="s">
        <v>984</v>
      </c>
      <c r="H298" s="7" t="s">
        <v>955</v>
      </c>
      <c r="I298" s="7" t="s">
        <v>955</v>
      </c>
      <c r="J298" s="7"/>
      <c r="K298" s="7"/>
      <c r="L298" s="5" t="s">
        <v>731</v>
      </c>
      <c r="N298"/>
    </row>
    <row r="299" spans="1:14" ht="47.25">
      <c r="A299" s="7" t="s">
        <v>951</v>
      </c>
      <c r="B299" s="5" t="s">
        <v>985</v>
      </c>
      <c r="C299" s="31" t="s">
        <v>28</v>
      </c>
      <c r="D299" s="26">
        <v>50000</v>
      </c>
      <c r="E299" s="7"/>
      <c r="F299" s="7" t="s">
        <v>953</v>
      </c>
      <c r="G299" s="7" t="s">
        <v>984</v>
      </c>
      <c r="H299" s="7" t="s">
        <v>955</v>
      </c>
      <c r="I299" s="7" t="s">
        <v>955</v>
      </c>
      <c r="J299" s="7"/>
      <c r="K299" s="7"/>
      <c r="L299" s="5" t="s">
        <v>731</v>
      </c>
      <c r="N299"/>
    </row>
    <row r="300" spans="1:14" ht="47.25">
      <c r="A300" s="7" t="s">
        <v>951</v>
      </c>
      <c r="B300" s="5" t="s">
        <v>986</v>
      </c>
      <c r="C300" s="31" t="s">
        <v>28</v>
      </c>
      <c r="D300" s="26">
        <v>70000</v>
      </c>
      <c r="E300" s="7"/>
      <c r="F300" s="7" t="s">
        <v>953</v>
      </c>
      <c r="G300" s="7" t="s">
        <v>984</v>
      </c>
      <c r="H300" s="7" t="s">
        <v>955</v>
      </c>
      <c r="I300" s="7" t="s">
        <v>955</v>
      </c>
      <c r="J300" s="7"/>
      <c r="K300" s="7"/>
      <c r="L300" s="5" t="s">
        <v>731</v>
      </c>
      <c r="N300"/>
    </row>
    <row r="301" spans="1:14" ht="47.25">
      <c r="A301" s="7" t="s">
        <v>951</v>
      </c>
      <c r="B301" s="5" t="s">
        <v>987</v>
      </c>
      <c r="C301" s="31" t="s">
        <v>28</v>
      </c>
      <c r="D301" s="26">
        <v>100000</v>
      </c>
      <c r="E301" s="7"/>
      <c r="F301" s="7" t="s">
        <v>953</v>
      </c>
      <c r="G301" s="7" t="s">
        <v>984</v>
      </c>
      <c r="H301" s="7" t="s">
        <v>955</v>
      </c>
      <c r="I301" s="7" t="s">
        <v>955</v>
      </c>
      <c r="J301" s="7"/>
      <c r="K301" s="7"/>
      <c r="L301" s="5" t="s">
        <v>731</v>
      </c>
      <c r="N301"/>
    </row>
    <row r="302" spans="1:14" ht="63">
      <c r="A302" s="7" t="s">
        <v>951</v>
      </c>
      <c r="B302" s="5" t="s">
        <v>988</v>
      </c>
      <c r="C302" s="31" t="s">
        <v>13</v>
      </c>
      <c r="D302" s="26">
        <v>600000</v>
      </c>
      <c r="E302" s="7"/>
      <c r="F302" s="7" t="s">
        <v>953</v>
      </c>
      <c r="G302" s="7" t="s">
        <v>989</v>
      </c>
      <c r="H302" s="7" t="s">
        <v>955</v>
      </c>
      <c r="I302" s="7" t="s">
        <v>955</v>
      </c>
      <c r="J302" s="7"/>
      <c r="K302" s="7"/>
      <c r="L302" s="5" t="s">
        <v>732</v>
      </c>
      <c r="N302"/>
    </row>
    <row r="303" spans="1:14" ht="47.25">
      <c r="A303" s="7" t="s">
        <v>951</v>
      </c>
      <c r="B303" s="5" t="s">
        <v>990</v>
      </c>
      <c r="C303" s="31" t="s">
        <v>28</v>
      </c>
      <c r="D303" s="26">
        <v>50000</v>
      </c>
      <c r="E303" s="7"/>
      <c r="F303" s="7" t="s">
        <v>953</v>
      </c>
      <c r="G303" s="7" t="s">
        <v>989</v>
      </c>
      <c r="H303" s="7" t="s">
        <v>955</v>
      </c>
      <c r="I303" s="7" t="s">
        <v>955</v>
      </c>
      <c r="J303" s="7"/>
      <c r="K303" s="7"/>
      <c r="L303" s="5" t="s">
        <v>731</v>
      </c>
      <c r="N303"/>
    </row>
    <row r="304" spans="1:14" ht="47.25">
      <c r="A304" s="7" t="s">
        <v>951</v>
      </c>
      <c r="B304" s="5" t="s">
        <v>991</v>
      </c>
      <c r="C304" s="31" t="s">
        <v>28</v>
      </c>
      <c r="D304" s="26">
        <v>100000</v>
      </c>
      <c r="E304" s="7"/>
      <c r="F304" s="7" t="s">
        <v>953</v>
      </c>
      <c r="G304" s="7" t="s">
        <v>989</v>
      </c>
      <c r="H304" s="7" t="s">
        <v>955</v>
      </c>
      <c r="I304" s="7" t="s">
        <v>955</v>
      </c>
      <c r="J304" s="7"/>
      <c r="K304" s="7"/>
      <c r="L304" s="5" t="s">
        <v>731</v>
      </c>
      <c r="N304"/>
    </row>
    <row r="305" spans="1:14" ht="63">
      <c r="A305" s="7" t="s">
        <v>951</v>
      </c>
      <c r="B305" s="5" t="s">
        <v>992</v>
      </c>
      <c r="C305" s="31" t="s">
        <v>13</v>
      </c>
      <c r="D305" s="26">
        <v>80000</v>
      </c>
      <c r="E305" s="7"/>
      <c r="F305" s="7" t="s">
        <v>953</v>
      </c>
      <c r="G305" s="7" t="s">
        <v>989</v>
      </c>
      <c r="H305" s="7" t="s">
        <v>955</v>
      </c>
      <c r="I305" s="7" t="s">
        <v>955</v>
      </c>
      <c r="J305" s="7"/>
      <c r="K305" s="7"/>
      <c r="L305" s="5" t="s">
        <v>732</v>
      </c>
      <c r="N305"/>
    </row>
    <row r="306" spans="1:14" ht="78.75">
      <c r="A306" s="7" t="s">
        <v>951</v>
      </c>
      <c r="B306" s="5" t="s">
        <v>993</v>
      </c>
      <c r="C306" s="31" t="s">
        <v>13</v>
      </c>
      <c r="D306" s="26">
        <v>1000000</v>
      </c>
      <c r="E306" s="7"/>
      <c r="F306" s="7" t="s">
        <v>953</v>
      </c>
      <c r="G306" s="7" t="s">
        <v>989</v>
      </c>
      <c r="H306" s="7" t="s">
        <v>955</v>
      </c>
      <c r="I306" s="7" t="s">
        <v>955</v>
      </c>
      <c r="J306" s="7"/>
      <c r="K306" s="7"/>
      <c r="L306" s="5" t="s">
        <v>732</v>
      </c>
      <c r="N306"/>
    </row>
    <row r="307" spans="1:14" ht="47.25">
      <c r="A307" s="7" t="s">
        <v>951</v>
      </c>
      <c r="B307" s="5" t="s">
        <v>994</v>
      </c>
      <c r="C307" s="31" t="s">
        <v>28</v>
      </c>
      <c r="D307" s="26">
        <v>300000</v>
      </c>
      <c r="E307" s="7"/>
      <c r="F307" s="7" t="s">
        <v>953</v>
      </c>
      <c r="G307" s="7" t="s">
        <v>989</v>
      </c>
      <c r="H307" s="7" t="s">
        <v>955</v>
      </c>
      <c r="I307" s="7" t="s">
        <v>955</v>
      </c>
      <c r="J307" s="7"/>
      <c r="K307" s="7"/>
      <c r="L307" s="5" t="s">
        <v>731</v>
      </c>
      <c r="N307"/>
    </row>
    <row r="308" spans="1:14" ht="63">
      <c r="A308" s="7" t="s">
        <v>951</v>
      </c>
      <c r="B308" s="5" t="s">
        <v>995</v>
      </c>
      <c r="C308" s="31" t="s">
        <v>13</v>
      </c>
      <c r="D308" s="26">
        <v>600000</v>
      </c>
      <c r="E308" s="7"/>
      <c r="F308" s="7" t="s">
        <v>953</v>
      </c>
      <c r="G308" s="7" t="s">
        <v>996</v>
      </c>
      <c r="H308" s="7" t="s">
        <v>955</v>
      </c>
      <c r="I308" s="7" t="s">
        <v>955</v>
      </c>
      <c r="J308" s="7"/>
      <c r="K308" s="7"/>
      <c r="L308" s="5" t="s">
        <v>732</v>
      </c>
      <c r="N308"/>
    </row>
    <row r="309" spans="1:14" ht="63">
      <c r="A309" s="7" t="s">
        <v>951</v>
      </c>
      <c r="B309" s="5" t="s">
        <v>997</v>
      </c>
      <c r="C309" s="31" t="s">
        <v>28</v>
      </c>
      <c r="D309" s="26">
        <v>250000</v>
      </c>
      <c r="E309" s="7"/>
      <c r="F309" s="7" t="s">
        <v>953</v>
      </c>
      <c r="G309" s="7" t="s">
        <v>996</v>
      </c>
      <c r="H309" s="7" t="s">
        <v>955</v>
      </c>
      <c r="I309" s="7" t="s">
        <v>955</v>
      </c>
      <c r="J309" s="7"/>
      <c r="K309" s="7"/>
      <c r="L309" s="5" t="s">
        <v>731</v>
      </c>
      <c r="N309"/>
    </row>
    <row r="310" spans="1:14" ht="47.25">
      <c r="A310" s="7" t="s">
        <v>951</v>
      </c>
      <c r="B310" s="5" t="s">
        <v>998</v>
      </c>
      <c r="C310" s="31" t="s">
        <v>28</v>
      </c>
      <c r="D310" s="26">
        <v>100000</v>
      </c>
      <c r="E310" s="7"/>
      <c r="F310" s="7" t="s">
        <v>953</v>
      </c>
      <c r="G310" s="7" t="s">
        <v>996</v>
      </c>
      <c r="H310" s="7" t="s">
        <v>955</v>
      </c>
      <c r="I310" s="7" t="s">
        <v>955</v>
      </c>
      <c r="J310" s="7"/>
      <c r="K310" s="7"/>
      <c r="L310" s="5" t="s">
        <v>731</v>
      </c>
      <c r="N310"/>
    </row>
    <row r="311" spans="1:14" ht="47.25">
      <c r="A311" s="7" t="s">
        <v>951</v>
      </c>
      <c r="B311" s="5" t="s">
        <v>999</v>
      </c>
      <c r="C311" s="31" t="s">
        <v>28</v>
      </c>
      <c r="D311" s="26">
        <v>100000</v>
      </c>
      <c r="E311" s="7"/>
      <c r="F311" s="7" t="s">
        <v>953</v>
      </c>
      <c r="G311" s="7" t="s">
        <v>996</v>
      </c>
      <c r="H311" s="7" t="s">
        <v>955</v>
      </c>
      <c r="I311" s="7" t="s">
        <v>955</v>
      </c>
      <c r="J311" s="7"/>
      <c r="K311" s="7"/>
      <c r="L311" s="5" t="s">
        <v>731</v>
      </c>
      <c r="N311"/>
    </row>
    <row r="312" spans="1:14" ht="47.25">
      <c r="A312" s="7" t="s">
        <v>951</v>
      </c>
      <c r="B312" s="5" t="s">
        <v>1000</v>
      </c>
      <c r="C312" s="31" t="s">
        <v>28</v>
      </c>
      <c r="D312" s="26">
        <v>200000</v>
      </c>
      <c r="E312" s="7"/>
      <c r="F312" s="7" t="s">
        <v>953</v>
      </c>
      <c r="G312" s="7" t="s">
        <v>996</v>
      </c>
      <c r="H312" s="7" t="s">
        <v>955</v>
      </c>
      <c r="I312" s="7" t="s">
        <v>955</v>
      </c>
      <c r="J312" s="7"/>
      <c r="K312" s="7"/>
      <c r="L312" s="5" t="s">
        <v>731</v>
      </c>
      <c r="N312"/>
    </row>
    <row r="313" spans="1:14" ht="47.25">
      <c r="A313" s="7" t="s">
        <v>951</v>
      </c>
      <c r="B313" s="5" t="s">
        <v>1001</v>
      </c>
      <c r="C313" s="31" t="s">
        <v>28</v>
      </c>
      <c r="D313" s="26">
        <v>300000</v>
      </c>
      <c r="E313" s="7"/>
      <c r="F313" s="7" t="s">
        <v>953</v>
      </c>
      <c r="G313" s="7" t="s">
        <v>996</v>
      </c>
      <c r="H313" s="7" t="s">
        <v>955</v>
      </c>
      <c r="I313" s="7" t="s">
        <v>955</v>
      </c>
      <c r="J313" s="7"/>
      <c r="K313" s="7"/>
      <c r="L313" s="5" t="s">
        <v>731</v>
      </c>
      <c r="N313"/>
    </row>
    <row r="314" spans="1:14" ht="47.25">
      <c r="A314" s="7" t="s">
        <v>951</v>
      </c>
      <c r="B314" s="5" t="s">
        <v>1002</v>
      </c>
      <c r="C314" s="31" t="s">
        <v>28</v>
      </c>
      <c r="D314" s="26">
        <v>300000</v>
      </c>
      <c r="E314" s="7"/>
      <c r="F314" s="7" t="s">
        <v>953</v>
      </c>
      <c r="G314" s="7" t="s">
        <v>996</v>
      </c>
      <c r="H314" s="7" t="s">
        <v>955</v>
      </c>
      <c r="I314" s="7" t="s">
        <v>955</v>
      </c>
      <c r="J314" s="7"/>
      <c r="K314" s="7"/>
      <c r="L314" s="5" t="s">
        <v>731</v>
      </c>
      <c r="N314"/>
    </row>
    <row r="315" spans="1:14" ht="47.25">
      <c r="A315" s="7" t="s">
        <v>951</v>
      </c>
      <c r="B315" s="5" t="s">
        <v>1003</v>
      </c>
      <c r="C315" s="31" t="s">
        <v>28</v>
      </c>
      <c r="D315" s="26">
        <v>100000</v>
      </c>
      <c r="E315" s="7"/>
      <c r="F315" s="7" t="s">
        <v>953</v>
      </c>
      <c r="G315" s="7" t="s">
        <v>996</v>
      </c>
      <c r="H315" s="7" t="s">
        <v>955</v>
      </c>
      <c r="I315" s="7" t="s">
        <v>955</v>
      </c>
      <c r="J315" s="7"/>
      <c r="K315" s="7"/>
      <c r="L315" s="5" t="s">
        <v>731</v>
      </c>
      <c r="N315"/>
    </row>
    <row r="316" spans="1:14" ht="47.25">
      <c r="A316" s="7" t="s">
        <v>951</v>
      </c>
      <c r="B316" s="5" t="s">
        <v>1004</v>
      </c>
      <c r="C316" s="31" t="s">
        <v>28</v>
      </c>
      <c r="D316" s="26">
        <v>300000</v>
      </c>
      <c r="E316" s="7"/>
      <c r="F316" s="7" t="s">
        <v>953</v>
      </c>
      <c r="G316" s="7" t="s">
        <v>996</v>
      </c>
      <c r="H316" s="7" t="s">
        <v>955</v>
      </c>
      <c r="I316" s="7" t="s">
        <v>955</v>
      </c>
      <c r="J316" s="7"/>
      <c r="K316" s="7"/>
      <c r="L316" s="5" t="s">
        <v>731</v>
      </c>
      <c r="N316"/>
    </row>
    <row r="317" spans="1:14" ht="47.25">
      <c r="A317" s="7" t="s">
        <v>951</v>
      </c>
      <c r="B317" s="5" t="s">
        <v>1005</v>
      </c>
      <c r="C317" s="31" t="s">
        <v>28</v>
      </c>
      <c r="D317" s="26">
        <v>10000</v>
      </c>
      <c r="E317" s="7"/>
      <c r="F317" s="7" t="s">
        <v>953</v>
      </c>
      <c r="G317" s="7" t="s">
        <v>996</v>
      </c>
      <c r="H317" s="7" t="s">
        <v>955</v>
      </c>
      <c r="I317" s="7" t="s">
        <v>955</v>
      </c>
      <c r="J317" s="7"/>
      <c r="K317" s="7"/>
      <c r="L317" s="5" t="s">
        <v>731</v>
      </c>
      <c r="N317"/>
    </row>
    <row r="318" spans="1:14" ht="47.25">
      <c r="A318" s="7" t="s">
        <v>951</v>
      </c>
      <c r="B318" s="5" t="s">
        <v>1006</v>
      </c>
      <c r="C318" s="31" t="s">
        <v>28</v>
      </c>
      <c r="D318" s="26">
        <v>20000</v>
      </c>
      <c r="E318" s="7"/>
      <c r="F318" s="7" t="s">
        <v>953</v>
      </c>
      <c r="G318" s="7" t="s">
        <v>996</v>
      </c>
      <c r="H318" s="7" t="s">
        <v>955</v>
      </c>
      <c r="I318" s="7" t="s">
        <v>955</v>
      </c>
      <c r="J318" s="7"/>
      <c r="K318" s="7"/>
      <c r="L318" s="5" t="s">
        <v>731</v>
      </c>
      <c r="N318"/>
    </row>
    <row r="319" spans="1:14" ht="78.75">
      <c r="A319" s="7" t="s">
        <v>951</v>
      </c>
      <c r="B319" s="5" t="s">
        <v>1007</v>
      </c>
      <c r="C319" s="31" t="s">
        <v>28</v>
      </c>
      <c r="D319" s="26">
        <v>100000</v>
      </c>
      <c r="E319" s="7"/>
      <c r="F319" s="7" t="s">
        <v>953</v>
      </c>
      <c r="G319" s="7" t="s">
        <v>996</v>
      </c>
      <c r="H319" s="7" t="s">
        <v>955</v>
      </c>
      <c r="I319" s="7" t="s">
        <v>955</v>
      </c>
      <c r="J319" s="7"/>
      <c r="K319" s="7"/>
      <c r="L319" s="5" t="s">
        <v>731</v>
      </c>
      <c r="N319"/>
    </row>
    <row r="320" spans="3:12" ht="18.75">
      <c r="C320" s="43" t="s">
        <v>917</v>
      </c>
      <c r="D320" s="44">
        <f>SUM(D4:D319)</f>
        <v>307740163.74</v>
      </c>
      <c r="E320" s="35"/>
      <c r="F320" s="35"/>
      <c r="G320" s="35"/>
      <c r="H320" s="35"/>
      <c r="I320" s="35"/>
      <c r="J320" s="35"/>
      <c r="K320" s="35"/>
      <c r="L320" s="33"/>
    </row>
    <row r="321" spans="1:12" ht="18">
      <c r="A321" s="42" t="s">
        <v>907</v>
      </c>
      <c r="C321" s="34"/>
      <c r="D321" s="34"/>
      <c r="E321" s="34"/>
      <c r="F321" s="34"/>
      <c r="G321" s="34"/>
      <c r="H321" s="34"/>
      <c r="I321" s="34"/>
      <c r="J321" s="34"/>
      <c r="K321" s="34"/>
      <c r="L321" s="34"/>
    </row>
    <row r="322" spans="1:12" ht="18">
      <c r="A322" s="47" t="s">
        <v>908</v>
      </c>
      <c r="B322" s="47"/>
      <c r="C322" s="47"/>
      <c r="D322" s="47"/>
      <c r="E322" s="47"/>
      <c r="F322" s="47"/>
      <c r="G322" s="47"/>
      <c r="H322" s="47"/>
      <c r="I322" s="47"/>
      <c r="J322" s="47"/>
      <c r="K322" s="47"/>
      <c r="L322" s="47"/>
    </row>
    <row r="323" spans="1:12" ht="18">
      <c r="A323" s="47" t="s">
        <v>909</v>
      </c>
      <c r="B323" s="47"/>
      <c r="C323" s="47"/>
      <c r="D323" s="47"/>
      <c r="E323" s="47"/>
      <c r="F323" s="47"/>
      <c r="G323" s="47"/>
      <c r="H323" s="47"/>
      <c r="I323" s="47"/>
      <c r="J323" s="47"/>
      <c r="K323" s="47"/>
      <c r="L323" s="47"/>
    </row>
    <row r="324" spans="1:12" ht="18">
      <c r="A324" s="47" t="s">
        <v>911</v>
      </c>
      <c r="B324" s="47"/>
      <c r="C324" s="47"/>
      <c r="D324" s="47"/>
      <c r="E324" s="47"/>
      <c r="F324" s="47"/>
      <c r="G324" s="47"/>
      <c r="H324" s="47"/>
      <c r="I324" s="47"/>
      <c r="J324" s="47"/>
      <c r="K324" s="47"/>
      <c r="L324" s="47"/>
    </row>
    <row r="325" spans="1:12" ht="18">
      <c r="A325" s="47" t="s">
        <v>912</v>
      </c>
      <c r="B325" s="47"/>
      <c r="C325" s="47"/>
      <c r="D325" s="47"/>
      <c r="E325" s="47"/>
      <c r="F325" s="47"/>
      <c r="G325" s="47"/>
      <c r="H325" s="47"/>
      <c r="I325" s="47"/>
      <c r="J325" s="47"/>
      <c r="K325" s="47"/>
      <c r="L325" s="47"/>
    </row>
    <row r="326" spans="1:12" ht="18">
      <c r="A326" s="47" t="s">
        <v>913</v>
      </c>
      <c r="B326" s="47"/>
      <c r="C326" s="47"/>
      <c r="D326" s="47"/>
      <c r="E326" s="47"/>
      <c r="F326" s="47"/>
      <c r="G326" s="47"/>
      <c r="H326" s="47"/>
      <c r="I326" s="47"/>
      <c r="J326" s="47"/>
      <c r="K326" s="47"/>
      <c r="L326" s="47"/>
    </row>
    <row r="327" spans="1:12" ht="18">
      <c r="A327" s="47" t="s">
        <v>914</v>
      </c>
      <c r="B327" s="47"/>
      <c r="C327" s="47"/>
      <c r="D327" s="47"/>
      <c r="E327" s="47"/>
      <c r="F327" s="47"/>
      <c r="G327" s="47"/>
      <c r="H327" s="47"/>
      <c r="I327" s="47"/>
      <c r="J327" s="47"/>
      <c r="K327" s="47"/>
      <c r="L327" s="47"/>
    </row>
    <row r="328" spans="1:12" ht="18">
      <c r="A328" s="47" t="s">
        <v>915</v>
      </c>
      <c r="B328" s="47"/>
      <c r="C328" s="47"/>
      <c r="D328" s="47"/>
      <c r="E328" s="47"/>
      <c r="F328" s="47"/>
      <c r="G328" s="47"/>
      <c r="H328" s="47"/>
      <c r="I328" s="47"/>
      <c r="J328" s="47"/>
      <c r="K328" s="47"/>
      <c r="L328" s="47"/>
    </row>
    <row r="329" spans="1:12" ht="18">
      <c r="A329" s="47" t="s">
        <v>910</v>
      </c>
      <c r="B329" s="47"/>
      <c r="C329" s="47"/>
      <c r="D329" s="47"/>
      <c r="E329" s="47"/>
      <c r="F329" s="47"/>
      <c r="G329" s="47"/>
      <c r="H329" s="47"/>
      <c r="I329" s="47"/>
      <c r="J329" s="47"/>
      <c r="K329" s="47"/>
      <c r="L329" s="47"/>
    </row>
    <row r="344" spans="1:12" ht="15.75">
      <c r="A344" s="35"/>
      <c r="G344" s="35"/>
      <c r="H344" s="35"/>
      <c r="I344" s="35"/>
      <c r="J344" s="35"/>
      <c r="K344" s="35"/>
      <c r="L344" s="33"/>
    </row>
    <row r="345" spans="1:12" ht="15.75">
      <c r="A345" s="35"/>
      <c r="G345" s="35"/>
      <c r="H345" s="35"/>
      <c r="I345" s="35"/>
      <c r="J345" s="35"/>
      <c r="K345" s="35"/>
      <c r="L345" s="33"/>
    </row>
    <row r="346" spans="1:12" ht="15.75">
      <c r="A346" s="35"/>
      <c r="G346" s="35"/>
      <c r="H346" s="35"/>
      <c r="I346" s="35"/>
      <c r="J346" s="35"/>
      <c r="K346" s="35"/>
      <c r="L346" s="33"/>
    </row>
  </sheetData>
  <sheetProtection/>
  <mergeCells count="227">
    <mergeCell ref="A194:A195"/>
    <mergeCell ref="A196:A197"/>
    <mergeCell ref="A191:A193"/>
    <mergeCell ref="A184:A186"/>
    <mergeCell ref="J71:J72"/>
    <mergeCell ref="A69:A70"/>
    <mergeCell ref="B69:B70"/>
    <mergeCell ref="C69:C70"/>
    <mergeCell ref="D69:D70"/>
    <mergeCell ref="F69:F70"/>
    <mergeCell ref="G69:G70"/>
    <mergeCell ref="H69:H70"/>
    <mergeCell ref="I69:I70"/>
    <mergeCell ref="K73:K74"/>
    <mergeCell ref="J69:J70"/>
    <mergeCell ref="K69:K70"/>
    <mergeCell ref="A71:A72"/>
    <mergeCell ref="B71:B72"/>
    <mergeCell ref="C71:C72"/>
    <mergeCell ref="D71:D72"/>
    <mergeCell ref="F71:F72"/>
    <mergeCell ref="H71:H72"/>
    <mergeCell ref="I71:I72"/>
    <mergeCell ref="A73:A74"/>
    <mergeCell ref="B73:B74"/>
    <mergeCell ref="C73:C74"/>
    <mergeCell ref="D73:D74"/>
    <mergeCell ref="F73:F74"/>
    <mergeCell ref="H73:H74"/>
    <mergeCell ref="A84:A90"/>
    <mergeCell ref="B84:B90"/>
    <mergeCell ref="C84:C90"/>
    <mergeCell ref="D84:D90"/>
    <mergeCell ref="E84:E90"/>
    <mergeCell ref="F84:F90"/>
    <mergeCell ref="G84:G90"/>
    <mergeCell ref="H84:H90"/>
    <mergeCell ref="I84:I90"/>
    <mergeCell ref="J84:J90"/>
    <mergeCell ref="K84:K90"/>
    <mergeCell ref="G176:G177"/>
    <mergeCell ref="I176:I177"/>
    <mergeCell ref="J176:J177"/>
    <mergeCell ref="K176:K177"/>
    <mergeCell ref="G110:G111"/>
    <mergeCell ref="F174:F175"/>
    <mergeCell ref="G174:G175"/>
    <mergeCell ref="I174:I175"/>
    <mergeCell ref="J174:J175"/>
    <mergeCell ref="K174:K175"/>
    <mergeCell ref="B176:B177"/>
    <mergeCell ref="C176:C177"/>
    <mergeCell ref="D176:D177"/>
    <mergeCell ref="E176:E177"/>
    <mergeCell ref="F176:F177"/>
    <mergeCell ref="E125:E126"/>
    <mergeCell ref="B174:B175"/>
    <mergeCell ref="C174:C175"/>
    <mergeCell ref="D174:D175"/>
    <mergeCell ref="E174:E175"/>
    <mergeCell ref="A174:A175"/>
    <mergeCell ref="A176:A177"/>
    <mergeCell ref="A178:A179"/>
    <mergeCell ref="A180:A181"/>
    <mergeCell ref="F125:F126"/>
    <mergeCell ref="H125:H126"/>
    <mergeCell ref="I125:I126"/>
    <mergeCell ref="J125:J126"/>
    <mergeCell ref="K125:K126"/>
    <mergeCell ref="A167:A168"/>
    <mergeCell ref="A125:A126"/>
    <mergeCell ref="B125:B126"/>
    <mergeCell ref="C125:C126"/>
    <mergeCell ref="D125:D126"/>
    <mergeCell ref="B178:B179"/>
    <mergeCell ref="C178:C179"/>
    <mergeCell ref="D178:D179"/>
    <mergeCell ref="E178:E179"/>
    <mergeCell ref="F178:F179"/>
    <mergeCell ref="G178:G179"/>
    <mergeCell ref="I178:I179"/>
    <mergeCell ref="J178:J179"/>
    <mergeCell ref="K178:K179"/>
    <mergeCell ref="B180:B181"/>
    <mergeCell ref="C180:C181"/>
    <mergeCell ref="D180:D181"/>
    <mergeCell ref="E180:E181"/>
    <mergeCell ref="F180:F181"/>
    <mergeCell ref="G180:G181"/>
    <mergeCell ref="I180:I181"/>
    <mergeCell ref="J180:J181"/>
    <mergeCell ref="K180:K181"/>
    <mergeCell ref="B182:B183"/>
    <mergeCell ref="C182:C183"/>
    <mergeCell ref="D182:D183"/>
    <mergeCell ref="F182:F183"/>
    <mergeCell ref="G182:G183"/>
    <mergeCell ref="I182:I183"/>
    <mergeCell ref="J182:J183"/>
    <mergeCell ref="K182:K183"/>
    <mergeCell ref="B184:B186"/>
    <mergeCell ref="C184:C186"/>
    <mergeCell ref="D184:D186"/>
    <mergeCell ref="F184:F186"/>
    <mergeCell ref="G184:G186"/>
    <mergeCell ref="I184:I186"/>
    <mergeCell ref="J184:J186"/>
    <mergeCell ref="K184:K186"/>
    <mergeCell ref="B187:B188"/>
    <mergeCell ref="C187:C188"/>
    <mergeCell ref="D187:D188"/>
    <mergeCell ref="E187:E188"/>
    <mergeCell ref="F187:F188"/>
    <mergeCell ref="G187:G188"/>
    <mergeCell ref="I187:I188"/>
    <mergeCell ref="J187:J188"/>
    <mergeCell ref="K187:K188"/>
    <mergeCell ref="B189:B190"/>
    <mergeCell ref="C189:C190"/>
    <mergeCell ref="D189:D190"/>
    <mergeCell ref="F189:F190"/>
    <mergeCell ref="G189:G190"/>
    <mergeCell ref="I189:I190"/>
    <mergeCell ref="J189:J190"/>
    <mergeCell ref="K189:K190"/>
    <mergeCell ref="B191:B193"/>
    <mergeCell ref="C191:C193"/>
    <mergeCell ref="D191:D193"/>
    <mergeCell ref="F191:F193"/>
    <mergeCell ref="G191:G193"/>
    <mergeCell ref="I191:I193"/>
    <mergeCell ref="J191:J193"/>
    <mergeCell ref="K191:K193"/>
    <mergeCell ref="B194:B195"/>
    <mergeCell ref="C194:C195"/>
    <mergeCell ref="D194:D195"/>
    <mergeCell ref="E194:E195"/>
    <mergeCell ref="F194:F195"/>
    <mergeCell ref="G194:G195"/>
    <mergeCell ref="I194:I195"/>
    <mergeCell ref="J194:J195"/>
    <mergeCell ref="O187:O188"/>
    <mergeCell ref="O189:O190"/>
    <mergeCell ref="O191:O193"/>
    <mergeCell ref="K194:K195"/>
    <mergeCell ref="B196:B197"/>
    <mergeCell ref="C196:C197"/>
    <mergeCell ref="D196:D197"/>
    <mergeCell ref="F196:F197"/>
    <mergeCell ref="G196:G197"/>
    <mergeCell ref="H196:H197"/>
    <mergeCell ref="O174:O175"/>
    <mergeCell ref="O176:O177"/>
    <mergeCell ref="O178:O179"/>
    <mergeCell ref="O180:O181"/>
    <mergeCell ref="O182:O183"/>
    <mergeCell ref="O184:O186"/>
    <mergeCell ref="A1:L1"/>
    <mergeCell ref="O69:O70"/>
    <mergeCell ref="O71:O72"/>
    <mergeCell ref="O73:O74"/>
    <mergeCell ref="O84:O90"/>
    <mergeCell ref="O110:O111"/>
    <mergeCell ref="A182:A183"/>
    <mergeCell ref="A187:A188"/>
    <mergeCell ref="A189:A190"/>
    <mergeCell ref="A110:A111"/>
    <mergeCell ref="B110:B111"/>
    <mergeCell ref="C110:C111"/>
    <mergeCell ref="D110:D111"/>
    <mergeCell ref="E110:E111"/>
    <mergeCell ref="F110:F111"/>
    <mergeCell ref="H110:H111"/>
    <mergeCell ref="I110:I111"/>
    <mergeCell ref="J110:J111"/>
    <mergeCell ref="K110:K111"/>
    <mergeCell ref="L69:L70"/>
    <mergeCell ref="L71:L72"/>
    <mergeCell ref="L73:L74"/>
    <mergeCell ref="K71:K72"/>
    <mergeCell ref="I73:I74"/>
    <mergeCell ref="J73:J74"/>
    <mergeCell ref="L180:L181"/>
    <mergeCell ref="L182:L183"/>
    <mergeCell ref="L184:L186"/>
    <mergeCell ref="L187:L188"/>
    <mergeCell ref="L189:L190"/>
    <mergeCell ref="L191:L193"/>
    <mergeCell ref="P174:P175"/>
    <mergeCell ref="P176:P177"/>
    <mergeCell ref="P178:P179"/>
    <mergeCell ref="L84:L90"/>
    <mergeCell ref="L110:L111"/>
    <mergeCell ref="L125:L126"/>
    <mergeCell ref="L174:L175"/>
    <mergeCell ref="L176:L177"/>
    <mergeCell ref="L178:L179"/>
    <mergeCell ref="O125:O126"/>
    <mergeCell ref="P69:P70"/>
    <mergeCell ref="P71:P72"/>
    <mergeCell ref="P73:P74"/>
    <mergeCell ref="P84:P90"/>
    <mergeCell ref="P110:P111"/>
    <mergeCell ref="P125:P126"/>
    <mergeCell ref="P180:P181"/>
    <mergeCell ref="P182:P183"/>
    <mergeCell ref="P184:P186"/>
    <mergeCell ref="P187:P188"/>
    <mergeCell ref="P189:P190"/>
    <mergeCell ref="P191:P193"/>
    <mergeCell ref="P194:P195"/>
    <mergeCell ref="P196:P197"/>
    <mergeCell ref="A327:L327"/>
    <mergeCell ref="A328:L328"/>
    <mergeCell ref="A329:L329"/>
    <mergeCell ref="O194:O195"/>
    <mergeCell ref="O196:O197"/>
    <mergeCell ref="L194:L195"/>
    <mergeCell ref="I196:I197"/>
    <mergeCell ref="L196:L197"/>
    <mergeCell ref="A322:L322"/>
    <mergeCell ref="A323:L323"/>
    <mergeCell ref="A324:L324"/>
    <mergeCell ref="A325:L325"/>
    <mergeCell ref="A326:L326"/>
    <mergeCell ref="J196:J197"/>
    <mergeCell ref="K196:K197"/>
  </mergeCells>
  <printOptions/>
  <pageMargins left="0.7086614173228347" right="0.7086614173228347" top="0.7480314960629921" bottom="0.7480314960629921" header="0.31496062992125984" footer="0.31496062992125984"/>
  <pageSetup fitToHeight="51" fitToWidth="1" horizontalDpi="600" verticalDpi="600" orientation="landscape" paperSize="8" scale="70" r:id="rId1"/>
  <headerFooter>
    <oddHeader>&amp;LZestawienie zgłoszonych projektów przez Gminy poszkodowane w powodzi 6-8 sierpnia na terenie Województwa Dolnośląskiego</oddHeader>
    <oddFooter>&amp;LStrona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lurbanek</dc:creator>
  <cp:keywords/>
  <dc:description/>
  <cp:lastModifiedBy>lurbanek</cp:lastModifiedBy>
  <cp:lastPrinted>2010-08-31T12:56:12Z</cp:lastPrinted>
  <dcterms:created xsi:type="dcterms:W3CDTF">2010-08-27T07:08:36Z</dcterms:created>
  <dcterms:modified xsi:type="dcterms:W3CDTF">2010-08-31T13:10:24Z</dcterms:modified>
  <cp:category/>
  <cp:version/>
  <cp:contentType/>
  <cp:contentStatus/>
</cp:coreProperties>
</file>