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utor\Desktop\"/>
    </mc:Choice>
  </mc:AlternateContent>
  <xr:revisionPtr revIDLastSave="0" documentId="13_ncr:1_{0049209A-709E-42BE-AACF-5C0528F79711}" xr6:coauthVersionLast="47" xr6:coauthVersionMax="47" xr10:uidLastSave="{00000000-0000-0000-0000-000000000000}"/>
  <bookViews>
    <workbookView xWindow="-120" yWindow="-120" windowWidth="29040" windowHeight="15840" xr2:uid="{08B39D41-D9CE-48F3-A8B1-60B60C5EF6CB}"/>
  </bookViews>
  <sheets>
    <sheet name="Wyniki z podziałem na zadan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5" i="1" s="1"/>
  <c r="F46" i="1"/>
  <c r="E46" i="1"/>
  <c r="F39" i="1"/>
  <c r="E39" i="1"/>
  <c r="F22" i="1"/>
  <c r="E22" i="1"/>
  <c r="F52" i="1"/>
  <c r="F54" i="1" s="1"/>
  <c r="F55" i="1" s="1"/>
  <c r="F47" i="1" l="1"/>
  <c r="F56" i="1" s="1"/>
  <c r="E47" i="1"/>
  <c r="E56" i="1" s="1"/>
</calcChain>
</file>

<file path=xl/sharedStrings.xml><?xml version="1.0" encoding="utf-8"?>
<sst xmlns="http://schemas.openxmlformats.org/spreadsheetml/2006/main" count="144" uniqueCount="111">
  <si>
    <t>numer wniosku</t>
  </si>
  <si>
    <t>Lokalna Organizacja Turystyczna Aglomeracja Wałbrzyska</t>
  </si>
  <si>
    <t>#odkrywajlokalnie z LOT Aglomeracji Wałbrzyskiej</t>
  </si>
  <si>
    <t>Festiwal Smaków Aglomeracji Wałbrzyskiej</t>
  </si>
  <si>
    <t>Fundacja Polska górom!</t>
  </si>
  <si>
    <t>Poznajemy perły Dolnego Śląska - interaktywne gry miejskie</t>
  </si>
  <si>
    <t>Stowarzyszenie "Turystyczna Trzynastka"</t>
  </si>
  <si>
    <t>Promocja i sieciowanie atrakcji Dolnego Śląska, w oparciu o współpracę kilkunastu podmiotów</t>
  </si>
  <si>
    <t>Stowarzyszenie Podróżników "TUITAM"</t>
  </si>
  <si>
    <t>Przez filmowych ulic sto - Dolny Śląsk w kadrze</t>
  </si>
  <si>
    <t>Stowarzyszenie Edukacji Krytycznej</t>
  </si>
  <si>
    <t>"Za siedmioma górami, za siedmioma lasami" - Cykl warsztatów oraz wypraw nocnych</t>
  </si>
  <si>
    <t>Promowanie walorów turystycznych Sokołowska</t>
  </si>
  <si>
    <t>Dolnośląska Organizacja Turystyczna</t>
  </si>
  <si>
    <t>"Mobilna Informacja Turystyczna podczas wydarzeń plenerowych na terenie Dolnego Śląska"</t>
  </si>
  <si>
    <t>Fundacja Promocji Turystyki Kongresowej Convention Bureau - Wrocław</t>
  </si>
  <si>
    <t>Dziedzictwo na MAXA! Odkrywamy dolnośląskie zabytki UNESCO</t>
  </si>
  <si>
    <t>Stowarzyszenie Gmin i Powiatów "Dolnośląska Kraina Rowerowa"</t>
  </si>
  <si>
    <t>Przewodnik na dwóch kółkach - szkolenia dla instruktorów rowerowych w Dolnośląskiej Krainie Rowerowej</t>
  </si>
  <si>
    <t>Rowerowe lato - niezapomniany czas na dwóch kółkach w Dolnośląskiej Krainie Rowerowej</t>
  </si>
  <si>
    <t>Klub Sportowy 4Ball</t>
  </si>
  <si>
    <t>Rowerem przez Powiat Trzebnicki</t>
  </si>
  <si>
    <t>Stowarzyszenie RC Nowar</t>
  </si>
  <si>
    <t>Rajd pieszy - 4 Wieże Wzgórz Włodzickich 2023</t>
  </si>
  <si>
    <t>Fundacja OnWater.pl</t>
  </si>
  <si>
    <t>MOJE DOLNOŚLĄSKIE RZEKI - POZNAJ, ODKRYJ, DOCEŃ: edycja I 2023r.</t>
  </si>
  <si>
    <t>Stowarzyszenie Na Trójstyku</t>
  </si>
  <si>
    <t>Opolno-Zdrój – odkrywane na nowo</t>
  </si>
  <si>
    <t>Fundacja "Życie z pasją"</t>
  </si>
  <si>
    <t>Podróżnicy fotospacerują</t>
  </si>
  <si>
    <t>Fundacja "Dolina Nadziei"</t>
  </si>
  <si>
    <t>Organizacja mega eventu - Geocaching Party 2023</t>
  </si>
  <si>
    <t>Webinarium „Jak stworzyć obiekt przyjazny rowerzyście”</t>
  </si>
  <si>
    <t>Oddział Polskiego Towarzystwa Turystyczno-Krajoznawczego "Zagłębie Miedziowe" w Lubinie</t>
  </si>
  <si>
    <t>Organizacja imprez turystyczno-krajoznawczych pn.:"Na Miedziowym Szlaku"</t>
  </si>
  <si>
    <t>Stowarzyszenie Winnice Dolnośląskie</t>
  </si>
  <si>
    <t>Promocja Dolnośląskiego Szlaku i Wina - promocja podmiotów branży turystycznej działających w jednym obszarze tematycznym</t>
  </si>
  <si>
    <t>Instytut Piastów Śląskich</t>
  </si>
  <si>
    <t>Spacery po Dolnym Śląsku 2023</t>
  </si>
  <si>
    <t>Fundacja "Razem Możemy Więcej" przy Domu Dziecka w Kłodzku</t>
  </si>
  <si>
    <t>Akcja: Fort Owcza Góra 2023</t>
  </si>
  <si>
    <t>Stowarzyszenie Aktywizacji Społecznej TuRazem</t>
  </si>
  <si>
    <t>Moje Dolnośląskie - konkurs plastyczny</t>
  </si>
  <si>
    <t>A tacy sami Stowarzyszenie przy Specjalnym Ośrodku Szkolno-Wychowawczym im. Przyjaciół Dzieci w Szklarach Górnych</t>
  </si>
  <si>
    <t>II Regionalny Rajd „ Wędruj z Nami”</t>
  </si>
  <si>
    <t>Fundacja Slow City</t>
  </si>
  <si>
    <t>Kowary w plenerze i na na linorycie - poznajemy dziedzictwo kulturowe, historyczne i przyrodnicze miasta nad Jedlicą</t>
  </si>
  <si>
    <t>Ludowo Uczniowski Klub Sportowy "Kwisa"</t>
  </si>
  <si>
    <t>Aktywna rzeka Kwisa - promowanie turystyki w Leśnej</t>
  </si>
  <si>
    <t>Fundacja Dynamika</t>
  </si>
  <si>
    <t>Kajakowy Poligon 2023</t>
  </si>
  <si>
    <t>Fundacja "Jagniątków"</t>
  </si>
  <si>
    <t>XXVI Karkonoskie Spotkania Turystyczne</t>
  </si>
  <si>
    <t>Stowarzyszenie Równych Szans BRATEK</t>
  </si>
  <si>
    <t>Turystyka i krajoznawstwo</t>
  </si>
  <si>
    <t>Fundacja Różowe Okulary</t>
  </si>
  <si>
    <t>Płyńmy razem dla zdrowia</t>
  </si>
  <si>
    <t>Stowarzyszenie "Przełom Bardzki"</t>
  </si>
  <si>
    <t>Promocja turystyki wodnej wśród nauczycieli Dolnośląskich szkół na szlaku wodnym Przełomu Bardzkiego</t>
  </si>
  <si>
    <t>Stowarzyszenie Pomocy Chorym Onkologicznie Różowe Okulary</t>
  </si>
  <si>
    <t>Wspólnie poznajemy nieznane</t>
  </si>
  <si>
    <t>Dolnośląska Izba Turystyki</t>
  </si>
  <si>
    <t>ODRA rzeką Dolnoślązaków - Światowy Dzień Turystyki</t>
  </si>
  <si>
    <t>Oddział Międzyszkolny PTSM</t>
  </si>
  <si>
    <t>XXVI  Zgorzelecka  Impreza  Na Orientację ( w cyklu Imprez o Puchar Dolnego Śląska w Marszach na Orientację)</t>
  </si>
  <si>
    <t>Winiarze i Przyjaciele 2023</t>
  </si>
  <si>
    <t>Klub Sportowy "Yacht Club Bergline"</t>
  </si>
  <si>
    <t>"Dla Odry - na Odrze"  zajęcia i rejsy żeglarsko-motorowodne</t>
  </si>
  <si>
    <t>Karkonoski Sejmik Osób Niepełnosprawnych</t>
  </si>
  <si>
    <t>VI Konferencja "Góry otwarte dla wszystkich"</t>
  </si>
  <si>
    <t>Stowarzyszenie Lokalna Grupa Działania "Szlakiem Granitu"</t>
  </si>
  <si>
    <t>Rodzinnie i aktywnie na Granitowym Szlaku</t>
  </si>
  <si>
    <t>Prace znakarskie na szlakach turystycznych.</t>
  </si>
  <si>
    <t>Razem Bezpiecznie</t>
  </si>
  <si>
    <t>„Euroregionalny Szlak Rowerowy ER-2. Liczyrzepa”</t>
  </si>
  <si>
    <t>Renowacja i modernizacja turystycznej trasy kajakowej na rzece Widawa – odcinek Zbytowa - ujście do Odry</t>
  </si>
  <si>
    <t>ZADANIE I #MOJEDOLNOŚLĄSKIE</t>
  </si>
  <si>
    <t>ZADANIE III ROZWÓJ BRANŻY TURYSTYCZNEJ</t>
  </si>
  <si>
    <t>nazwa organizacji</t>
  </si>
  <si>
    <t>punkty przyznane w ocenie merytorycznej</t>
  </si>
  <si>
    <t>nazwa zadania</t>
  </si>
  <si>
    <t>wnioskowana kwota w PLN</t>
  </si>
  <si>
    <t>kwota przyznanej dotacji w PLN</t>
  </si>
  <si>
    <t>ZADANIE II UPOWSZECHNIANIE TURYSTYKI I WALORÓW TURYSTYCZNYCH REGIONU</t>
  </si>
  <si>
    <t>Zadanie budżetowe (Budżet Wojewódzwa Dolnośląskiego): Upowszechnianie turystyki i walorów turystycznych regionu</t>
  </si>
  <si>
    <t>l.p.</t>
  </si>
  <si>
    <t>1.</t>
  </si>
  <si>
    <t>2.</t>
  </si>
  <si>
    <t>3.</t>
  </si>
  <si>
    <t>6.</t>
  </si>
  <si>
    <t>7.</t>
  </si>
  <si>
    <t>8.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</si>
  <si>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</si>
  <si>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</si>
  <si>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</si>
  <si>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</si>
  <si>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</si>
  <si>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</si>
  <si>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</si>
  <si>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</si>
  <si>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</si>
  <si>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</si>
  <si>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</si>
  <si>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RAZEM:</t>
  </si>
  <si>
    <t>IV SZLAKI TURYSTYCZNE</t>
  </si>
  <si>
    <t>Zadanie budżetowe (Budżet Wojewódzwa Dolnośląskiego): Wzrost konkurencyjności dolnośląskiej oferty turystycznej</t>
  </si>
  <si>
    <t xml:space="preserve">RAZEM: </t>
  </si>
  <si>
    <t>RAZEM zadanie budżetowe:</t>
  </si>
  <si>
    <t>Razem zadanie budżetowe:</t>
  </si>
  <si>
    <t>RAZEM wszystkie zadania:</t>
  </si>
  <si>
    <t>Zestawienie ofert wybranych do dofinansowania przez Zarząd Województwa Dolnośląskiego w otwartym konkursie ofert na realizację zdań publicznych z zakresu turystyki w 2023 r. z uwzględnieniem źródła finansowania oraz rodzaju zadań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</si>
</sst>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4" xfId="0" applyBorder="1"/>
    <xf numFmtId="0" fontId="7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4" fontId="7" fillId="4" borderId="2" xfId="0" applyNumberFormat="1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4" fontId="7" fillId="4" borderId="4" xfId="0" applyNumberFormat="1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right" vertical="top" wrapText="1"/>
    </xf>
    <xf numFmtId="4" fontId="12" fillId="4" borderId="4" xfId="0" applyNumberFormat="1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left" vertical="top" wrapText="1"/>
    </xf>
    <xf numFmtId="4" fontId="6" fillId="6" borderId="4" xfId="0" applyNumberFormat="1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left" vertical="top" wrapText="1"/>
    </xf>
    <xf numFmtId="4" fontId="6" fillId="7" borderId="4" xfId="0" applyNumberFormat="1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left" vertical="top" wrapText="1"/>
    </xf>
    <xf numFmtId="4" fontId="6" fillId="7" borderId="6" xfId="0" applyNumberFormat="1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left" vertical="top" wrapText="1"/>
    </xf>
    <xf numFmtId="4" fontId="6" fillId="7" borderId="2" xfId="0" applyNumberFormat="1" applyFont="1" applyFill="1" applyBorder="1" applyAlignment="1">
      <alignment horizontal="left" vertical="top" wrapText="1"/>
    </xf>
    <xf numFmtId="4" fontId="7" fillId="4" borderId="13" xfId="0" applyNumberFormat="1" applyFont="1" applyFill="1" applyBorder="1" applyAlignment="1">
      <alignment horizontal="left" vertical="top" wrapText="1"/>
    </xf>
    <xf numFmtId="4" fontId="7" fillId="4" borderId="9" xfId="0" applyNumberFormat="1" applyFont="1" applyFill="1" applyBorder="1" applyAlignment="1">
      <alignment horizontal="left" vertical="top" wrapText="1"/>
    </xf>
    <xf numFmtId="4" fontId="12" fillId="4" borderId="9" xfId="0" applyNumberFormat="1" applyFont="1" applyFill="1" applyBorder="1" applyAlignment="1">
      <alignment horizontal="left" vertical="top" wrapText="1"/>
    </xf>
    <xf numFmtId="4" fontId="6" fillId="6" borderId="9" xfId="0" applyNumberFormat="1" applyFont="1" applyFill="1" applyBorder="1" applyAlignment="1">
      <alignment horizontal="left" vertical="top" wrapText="1"/>
    </xf>
    <xf numFmtId="4" fontId="6" fillId="7" borderId="9" xfId="0" applyNumberFormat="1" applyFont="1" applyFill="1" applyBorder="1" applyAlignment="1">
      <alignment horizontal="left" vertical="top" wrapText="1"/>
    </xf>
    <xf numFmtId="4" fontId="6" fillId="7" borderId="13" xfId="0" applyNumberFormat="1" applyFont="1" applyFill="1" applyBorder="1" applyAlignment="1">
      <alignment horizontal="left" vertical="top" wrapText="1"/>
    </xf>
    <xf numFmtId="4" fontId="6" fillId="7" borderId="11" xfId="0" applyNumberFormat="1" applyFont="1" applyFill="1" applyBorder="1" applyAlignment="1">
      <alignment horizontal="left" vertical="top" wrapText="1"/>
    </xf>
    <xf numFmtId="4" fontId="13" fillId="8" borderId="9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right" vertical="top" wrapText="1"/>
    </xf>
    <xf numFmtId="4" fontId="13" fillId="6" borderId="6" xfId="0" applyNumberFormat="1" applyFont="1" applyFill="1" applyBorder="1" applyAlignment="1">
      <alignment horizontal="left" vertical="top" wrapText="1"/>
    </xf>
    <xf numFmtId="4" fontId="13" fillId="6" borderId="11" xfId="0" applyNumberFormat="1" applyFont="1" applyFill="1" applyBorder="1" applyAlignment="1">
      <alignment horizontal="left" vertical="top" wrapText="1"/>
    </xf>
    <xf numFmtId="4" fontId="13" fillId="8" borderId="4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left" vertical="top" wrapText="1"/>
    </xf>
    <xf numFmtId="0" fontId="6" fillId="9" borderId="4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left" vertical="top" wrapText="1"/>
    </xf>
    <xf numFmtId="4" fontId="6" fillId="9" borderId="4" xfId="0" applyNumberFormat="1" applyFont="1" applyFill="1" applyBorder="1" applyAlignment="1">
      <alignment horizontal="left" vertical="top" wrapText="1"/>
    </xf>
    <xf numFmtId="4" fontId="6" fillId="9" borderId="9" xfId="0" applyNumberFormat="1" applyFont="1" applyFill="1" applyBorder="1" applyAlignment="1">
      <alignment horizontal="left" vertical="top" wrapText="1"/>
    </xf>
    <xf numFmtId="0" fontId="7" fillId="9" borderId="3" xfId="0" applyFont="1" applyFill="1" applyBorder="1" applyAlignment="1">
      <alignment horizontal="left" vertical="top" wrapText="1"/>
    </xf>
    <xf numFmtId="0" fontId="7" fillId="9" borderId="4" xfId="0" applyFont="1" applyFill="1" applyBorder="1" applyAlignment="1">
      <alignment horizontal="center" vertical="top" wrapText="1"/>
    </xf>
    <xf numFmtId="0" fontId="7" fillId="9" borderId="4" xfId="0" applyFont="1" applyFill="1" applyBorder="1" applyAlignment="1">
      <alignment horizontal="left" vertical="top" wrapText="1"/>
    </xf>
    <xf numFmtId="4" fontId="7" fillId="9" borderId="4" xfId="0" applyNumberFormat="1" applyFont="1" applyFill="1" applyBorder="1" applyAlignment="1">
      <alignment horizontal="left" vertical="top" wrapText="1"/>
    </xf>
    <xf numFmtId="4" fontId="7" fillId="9" borderId="9" xfId="0" applyNumberFormat="1" applyFont="1" applyFill="1" applyBorder="1" applyAlignment="1">
      <alignment horizontal="left" vertical="top" wrapText="1"/>
    </xf>
    <xf numFmtId="0" fontId="12" fillId="9" borderId="4" xfId="0" applyFont="1" applyFill="1" applyBorder="1" applyAlignment="1">
      <alignment horizontal="right" vertical="top" wrapText="1"/>
    </xf>
    <xf numFmtId="4" fontId="12" fillId="9" borderId="4" xfId="0" applyNumberFormat="1" applyFont="1" applyFill="1" applyBorder="1" applyAlignment="1">
      <alignment horizontal="left" vertical="top" wrapText="1"/>
    </xf>
    <xf numFmtId="4" fontId="12" fillId="9" borderId="9" xfId="0" applyNumberFormat="1" applyFont="1" applyFill="1" applyBorder="1" applyAlignment="1">
      <alignment horizontal="left" vertical="top" wrapText="1"/>
    </xf>
    <xf numFmtId="4" fontId="5" fillId="3" borderId="9" xfId="0" applyNumberFormat="1" applyFont="1" applyFill="1" applyBorder="1" applyAlignment="1">
      <alignment horizontal="left"/>
    </xf>
    <xf numFmtId="0" fontId="11" fillId="4" borderId="4" xfId="0" applyFont="1" applyFill="1" applyBorder="1" applyAlignment="1">
      <alignment vertical="top"/>
    </xf>
    <xf numFmtId="0" fontId="11" fillId="4" borderId="2" xfId="0" applyFont="1" applyFill="1" applyBorder="1" applyAlignment="1">
      <alignment vertical="top"/>
    </xf>
    <xf numFmtId="0" fontId="0" fillId="9" borderId="4" xfId="0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4" fontId="6" fillId="2" borderId="4" xfId="0" applyNumberFormat="1" applyFont="1" applyFill="1" applyBorder="1" applyAlignment="1">
      <alignment horizontal="left" vertical="center" wrapText="1"/>
    </xf>
    <xf numFmtId="4" fontId="15" fillId="5" borderId="9" xfId="0" applyNumberFormat="1" applyFont="1" applyFill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5" borderId="7" xfId="0" applyFont="1" applyFill="1" applyBorder="1" applyAlignment="1">
      <alignment horizontal="right" vertical="top" wrapText="1"/>
    </xf>
    <xf numFmtId="4" fontId="15" fillId="5" borderId="9" xfId="0" applyNumberFormat="1" applyFont="1" applyFill="1" applyBorder="1" applyAlignment="1">
      <alignment horizontal="left"/>
    </xf>
    <xf numFmtId="4" fontId="15" fillId="5" borderId="7" xfId="0" applyNumberFormat="1" applyFont="1" applyFill="1" applyBorder="1" applyAlignment="1">
      <alignment horizontal="left"/>
    </xf>
    <xf numFmtId="0" fontId="15" fillId="5" borderId="14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10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3" borderId="4" xfId="0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left"/>
    </xf>
    <xf numFmtId="4" fontId="5" fillId="3" borderId="7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0" fillId="3" borderId="6" xfId="0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10934-B64E-4247-BDA1-B4366FF46AF9}">
  <dimension ref="A1:I69"/>
  <sheetViews>
    <sheetView tabSelected="1" topLeftCell="A30" zoomScaleNormal="100" workbookViewId="0">
      <selection activeCell="A45" sqref="A45:XFD45"/>
    </sheetView>
  </sheetViews>
  <sheetFormatPr defaultRowHeight="15" x14ac:dyDescent="0.25"/>
  <cols>
    <col min="1" max="1" width="3.42578125" style="72" customWidth="1"/>
    <col min="2" max="2" width="54.7109375" customWidth="1"/>
    <col min="3" max="3" width="13" customWidth="1"/>
    <col min="4" max="4" width="58.85546875" customWidth="1"/>
    <col min="5" max="5" width="21.42578125" customWidth="1"/>
    <col min="6" max="6" width="16.28515625" customWidth="1"/>
    <col min="7" max="7" width="7.7109375" style="72" customWidth="1"/>
  </cols>
  <sheetData>
    <row r="1" spans="1:9" ht="55.5" customHeight="1" x14ac:dyDescent="0.35">
      <c r="A1" s="80" t="s">
        <v>110</v>
      </c>
      <c r="B1" s="81"/>
      <c r="C1" s="81"/>
      <c r="D1" s="81"/>
      <c r="E1" s="81"/>
      <c r="F1" s="81"/>
      <c r="G1" s="81"/>
      <c r="H1" s="81"/>
      <c r="I1" s="82"/>
    </row>
    <row r="2" spans="1:9" ht="48" x14ac:dyDescent="0.25">
      <c r="A2" s="109" t="s">
        <v>85</v>
      </c>
      <c r="B2" s="45" t="s">
        <v>78</v>
      </c>
      <c r="C2" s="46" t="s">
        <v>79</v>
      </c>
      <c r="D2" s="47" t="s">
        <v>80</v>
      </c>
      <c r="E2" s="47" t="s">
        <v>81</v>
      </c>
      <c r="F2" s="48" t="s">
        <v>82</v>
      </c>
      <c r="G2" s="110" t="s">
        <v>0</v>
      </c>
      <c r="H2" s="1"/>
      <c r="I2" s="83"/>
    </row>
    <row r="3" spans="1:9" ht="15" customHeight="1" x14ac:dyDescent="0.25">
      <c r="A3" s="92" t="s">
        <v>84</v>
      </c>
      <c r="B3" s="93"/>
      <c r="C3" s="93"/>
      <c r="D3" s="93"/>
      <c r="E3" s="93"/>
      <c r="F3" s="93"/>
      <c r="G3" s="93"/>
      <c r="H3" s="75"/>
      <c r="I3" s="83"/>
    </row>
    <row r="4" spans="1:9" ht="15.75" x14ac:dyDescent="0.25">
      <c r="A4" s="94" t="s">
        <v>76</v>
      </c>
      <c r="B4" s="94"/>
      <c r="C4" s="94"/>
      <c r="D4" s="94"/>
      <c r="E4" s="94"/>
      <c r="F4" s="94"/>
      <c r="G4" s="94"/>
      <c r="H4" s="75"/>
      <c r="I4" s="83"/>
    </row>
    <row r="5" spans="1:9" ht="31.5" x14ac:dyDescent="0.25">
      <c r="A5" s="63" t="s">
        <v>86</v>
      </c>
      <c r="B5" s="6" t="s">
        <v>1</v>
      </c>
      <c r="C5" s="7">
        <v>62</v>
      </c>
      <c r="D5" s="8" t="s">
        <v>2</v>
      </c>
      <c r="E5" s="9">
        <v>26800</v>
      </c>
      <c r="F5" s="32">
        <v>26800</v>
      </c>
      <c r="G5" s="7">
        <v>8</v>
      </c>
      <c r="H5" s="75"/>
      <c r="I5" s="83"/>
    </row>
    <row r="6" spans="1:9" ht="31.5" x14ac:dyDescent="0.25">
      <c r="A6" s="64" t="s">
        <v>87</v>
      </c>
      <c r="B6" s="2" t="s">
        <v>10</v>
      </c>
      <c r="C6" s="3">
        <v>58</v>
      </c>
      <c r="D6" s="4" t="s">
        <v>11</v>
      </c>
      <c r="E6" s="5">
        <v>41000</v>
      </c>
      <c r="F6" s="31">
        <v>25000</v>
      </c>
      <c r="G6" s="3">
        <v>24</v>
      </c>
      <c r="H6" s="75"/>
      <c r="I6" s="83"/>
    </row>
    <row r="7" spans="1:9" ht="31.5" x14ac:dyDescent="0.25">
      <c r="A7" s="63" t="s">
        <v>88</v>
      </c>
      <c r="B7" s="6" t="s">
        <v>13</v>
      </c>
      <c r="C7" s="7">
        <v>57</v>
      </c>
      <c r="D7" s="8" t="s">
        <v>14</v>
      </c>
      <c r="E7" s="9">
        <v>43300</v>
      </c>
      <c r="F7" s="32">
        <v>40000</v>
      </c>
      <c r="G7" s="7">
        <v>1</v>
      </c>
      <c r="H7" s="75"/>
      <c r="I7" s="83"/>
    </row>
    <row r="8" spans="1:9" ht="31.5" x14ac:dyDescent="0.25">
      <c r="A8" s="63" t="s">
        <v>92</v>
      </c>
      <c r="B8" s="6" t="s">
        <v>15</v>
      </c>
      <c r="C8" s="7">
        <v>57</v>
      </c>
      <c r="D8" s="8" t="s">
        <v>16</v>
      </c>
      <c r="E8" s="9">
        <v>14225</v>
      </c>
      <c r="F8" s="32">
        <v>10500</v>
      </c>
      <c r="G8" s="7">
        <v>23</v>
      </c>
      <c r="H8" s="75"/>
      <c r="I8" s="83"/>
    </row>
    <row r="9" spans="1:9" ht="31.5" x14ac:dyDescent="0.25">
      <c r="A9" s="63" t="s">
        <v>93</v>
      </c>
      <c r="B9" s="6" t="s">
        <v>17</v>
      </c>
      <c r="C9" s="7">
        <v>56</v>
      </c>
      <c r="D9" s="8" t="s">
        <v>19</v>
      </c>
      <c r="E9" s="9">
        <v>6000</v>
      </c>
      <c r="F9" s="32">
        <v>6000</v>
      </c>
      <c r="G9" s="7">
        <v>20</v>
      </c>
      <c r="H9" s="75"/>
      <c r="I9" s="83"/>
    </row>
    <row r="10" spans="1:9" ht="15.75" x14ac:dyDescent="0.25">
      <c r="A10" s="63" t="s">
        <v>89</v>
      </c>
      <c r="B10" s="6" t="s">
        <v>22</v>
      </c>
      <c r="C10" s="7">
        <v>55</v>
      </c>
      <c r="D10" s="8" t="s">
        <v>23</v>
      </c>
      <c r="E10" s="9">
        <v>22730</v>
      </c>
      <c r="F10" s="32">
        <v>11000</v>
      </c>
      <c r="G10" s="7">
        <v>40</v>
      </c>
      <c r="H10" s="75"/>
      <c r="I10" s="83"/>
    </row>
    <row r="11" spans="1:9" ht="31.5" x14ac:dyDescent="0.25">
      <c r="A11" s="63" t="s">
        <v>90</v>
      </c>
      <c r="B11" s="6" t="s">
        <v>24</v>
      </c>
      <c r="C11" s="7">
        <v>55</v>
      </c>
      <c r="D11" s="8" t="s">
        <v>25</v>
      </c>
      <c r="E11" s="9">
        <v>14800</v>
      </c>
      <c r="F11" s="32">
        <v>14800</v>
      </c>
      <c r="G11" s="7">
        <v>41</v>
      </c>
      <c r="H11" s="75"/>
      <c r="I11" s="83"/>
    </row>
    <row r="12" spans="1:9" ht="15.75" x14ac:dyDescent="0.25">
      <c r="A12" s="63" t="s">
        <v>91</v>
      </c>
      <c r="B12" s="6" t="s">
        <v>26</v>
      </c>
      <c r="C12" s="7">
        <v>54</v>
      </c>
      <c r="D12" s="8" t="s">
        <v>27</v>
      </c>
      <c r="E12" s="9">
        <v>22500</v>
      </c>
      <c r="F12" s="32">
        <v>10000</v>
      </c>
      <c r="G12" s="7">
        <v>15</v>
      </c>
      <c r="H12" s="75"/>
      <c r="I12" s="83"/>
    </row>
    <row r="13" spans="1:9" ht="31.5" x14ac:dyDescent="0.25">
      <c r="A13" s="63" t="s">
        <v>94</v>
      </c>
      <c r="B13" s="6" t="s">
        <v>33</v>
      </c>
      <c r="C13" s="7">
        <v>53</v>
      </c>
      <c r="D13" s="8" t="s">
        <v>34</v>
      </c>
      <c r="E13" s="9">
        <v>8050</v>
      </c>
      <c r="F13" s="32">
        <v>6000</v>
      </c>
      <c r="G13" s="7">
        <v>11</v>
      </c>
      <c r="H13" s="75"/>
      <c r="I13" s="83"/>
    </row>
    <row r="14" spans="1:9" ht="15.75" x14ac:dyDescent="0.25">
      <c r="A14" s="63" t="s">
        <v>95</v>
      </c>
      <c r="B14" s="6" t="s">
        <v>37</v>
      </c>
      <c r="C14" s="7">
        <v>52</v>
      </c>
      <c r="D14" s="8" t="s">
        <v>38</v>
      </c>
      <c r="E14" s="9">
        <v>13200</v>
      </c>
      <c r="F14" s="32">
        <v>13200</v>
      </c>
      <c r="G14" s="7">
        <v>49</v>
      </c>
      <c r="H14" s="75"/>
      <c r="I14" s="83"/>
    </row>
    <row r="15" spans="1:9" ht="15.75" x14ac:dyDescent="0.25">
      <c r="A15" s="63" t="s">
        <v>96</v>
      </c>
      <c r="B15" s="6" t="s">
        <v>41</v>
      </c>
      <c r="C15" s="7">
        <v>51</v>
      </c>
      <c r="D15" s="8" t="s">
        <v>42</v>
      </c>
      <c r="E15" s="9">
        <v>30115</v>
      </c>
      <c r="F15" s="32">
        <v>15000</v>
      </c>
      <c r="G15" s="7">
        <v>27</v>
      </c>
      <c r="H15" s="75"/>
      <c r="I15" s="83"/>
    </row>
    <row r="16" spans="1:9" ht="31.5" x14ac:dyDescent="0.25">
      <c r="A16" s="63" t="s">
        <v>97</v>
      </c>
      <c r="B16" s="6" t="s">
        <v>39</v>
      </c>
      <c r="C16" s="7">
        <v>51</v>
      </c>
      <c r="D16" s="8" t="s">
        <v>40</v>
      </c>
      <c r="E16" s="9">
        <v>12050</v>
      </c>
      <c r="F16" s="32">
        <v>10000</v>
      </c>
      <c r="G16" s="7">
        <v>48</v>
      </c>
      <c r="H16" s="75"/>
      <c r="I16" s="83"/>
    </row>
    <row r="17" spans="1:9" ht="47.25" x14ac:dyDescent="0.25">
      <c r="A17" s="63" t="s">
        <v>98</v>
      </c>
      <c r="B17" s="6" t="s">
        <v>43</v>
      </c>
      <c r="C17" s="7">
        <v>50</v>
      </c>
      <c r="D17" s="8" t="s">
        <v>44</v>
      </c>
      <c r="E17" s="9">
        <v>11870</v>
      </c>
      <c r="F17" s="32">
        <v>11000</v>
      </c>
      <c r="G17" s="7">
        <v>6</v>
      </c>
      <c r="H17" s="75"/>
      <c r="I17" s="83"/>
    </row>
    <row r="18" spans="1:9" ht="31.5" x14ac:dyDescent="0.25">
      <c r="A18" s="63" t="s">
        <v>99</v>
      </c>
      <c r="B18" s="6" t="s">
        <v>45</v>
      </c>
      <c r="C18" s="7">
        <v>50</v>
      </c>
      <c r="D18" s="8" t="s">
        <v>46</v>
      </c>
      <c r="E18" s="9">
        <v>23600</v>
      </c>
      <c r="F18" s="32">
        <v>11000</v>
      </c>
      <c r="G18" s="7">
        <v>12</v>
      </c>
      <c r="H18" s="75"/>
      <c r="I18" s="83"/>
    </row>
    <row r="19" spans="1:9" ht="15.75" x14ac:dyDescent="0.25">
      <c r="A19" s="63" t="s">
        <v>100</v>
      </c>
      <c r="B19" s="6" t="s">
        <v>47</v>
      </c>
      <c r="C19" s="7">
        <v>50</v>
      </c>
      <c r="D19" s="8" t="s">
        <v>48</v>
      </c>
      <c r="E19" s="9">
        <v>9650</v>
      </c>
      <c r="F19" s="32">
        <v>9650</v>
      </c>
      <c r="G19" s="7">
        <v>26</v>
      </c>
      <c r="H19" s="75"/>
      <c r="I19" s="83"/>
    </row>
    <row r="20" spans="1:9" ht="15.75" x14ac:dyDescent="0.25">
      <c r="A20" s="63" t="s">
        <v>101</v>
      </c>
      <c r="B20" s="6" t="s">
        <v>49</v>
      </c>
      <c r="C20" s="7">
        <v>50</v>
      </c>
      <c r="D20" s="8" t="s">
        <v>50</v>
      </c>
      <c r="E20" s="9">
        <v>58620</v>
      </c>
      <c r="F20" s="32">
        <v>20000</v>
      </c>
      <c r="G20" s="7">
        <v>34</v>
      </c>
      <c r="H20" s="75"/>
      <c r="I20" s="83"/>
    </row>
    <row r="21" spans="1:9" ht="15.75" x14ac:dyDescent="0.25">
      <c r="A21" s="63" t="s">
        <v>102</v>
      </c>
      <c r="B21" s="6" t="s">
        <v>51</v>
      </c>
      <c r="C21" s="7">
        <v>50</v>
      </c>
      <c r="D21" s="8" t="s">
        <v>52</v>
      </c>
      <c r="E21" s="9">
        <v>30000</v>
      </c>
      <c r="F21" s="32">
        <v>10000</v>
      </c>
      <c r="G21" s="7">
        <v>45</v>
      </c>
      <c r="H21" s="75"/>
      <c r="I21" s="83"/>
    </row>
    <row r="22" spans="1:9" ht="21" x14ac:dyDescent="0.25">
      <c r="A22" s="63"/>
      <c r="B22" s="8"/>
      <c r="C22" s="7"/>
      <c r="D22" s="10" t="s">
        <v>103</v>
      </c>
      <c r="E22" s="11">
        <f>SUM(E5:E21)</f>
        <v>388510</v>
      </c>
      <c r="F22" s="33">
        <f>SUM(F5:F21)</f>
        <v>249950</v>
      </c>
      <c r="G22" s="7"/>
      <c r="H22" s="75"/>
      <c r="I22" s="83"/>
    </row>
    <row r="23" spans="1:9" ht="15.75" x14ac:dyDescent="0.25">
      <c r="A23" s="95" t="s">
        <v>83</v>
      </c>
      <c r="B23" s="96"/>
      <c r="C23" s="96"/>
      <c r="D23" s="96"/>
      <c r="E23" s="96"/>
      <c r="F23" s="96"/>
      <c r="G23" s="97"/>
      <c r="H23" s="75"/>
      <c r="I23" s="83"/>
    </row>
    <row r="24" spans="1:9" ht="31.5" x14ac:dyDescent="0.25">
      <c r="A24" s="65" t="s">
        <v>86</v>
      </c>
      <c r="B24" s="49" t="s">
        <v>1</v>
      </c>
      <c r="C24" s="50">
        <v>60</v>
      </c>
      <c r="D24" s="51" t="s">
        <v>3</v>
      </c>
      <c r="E24" s="52">
        <v>22871.55</v>
      </c>
      <c r="F24" s="53">
        <v>10000</v>
      </c>
      <c r="G24" s="50">
        <v>84</v>
      </c>
      <c r="H24" s="75"/>
      <c r="I24" s="83"/>
    </row>
    <row r="25" spans="1:9" ht="15.75" x14ac:dyDescent="0.25">
      <c r="A25" s="65" t="s">
        <v>87</v>
      </c>
      <c r="B25" s="49" t="s">
        <v>4</v>
      </c>
      <c r="C25" s="50">
        <v>60</v>
      </c>
      <c r="D25" s="51" t="s">
        <v>5</v>
      </c>
      <c r="E25" s="52">
        <v>26680</v>
      </c>
      <c r="F25" s="53">
        <v>26680</v>
      </c>
      <c r="G25" s="50">
        <v>88</v>
      </c>
      <c r="H25" s="75"/>
      <c r="I25" s="83"/>
    </row>
    <row r="26" spans="1:9" ht="15.75" x14ac:dyDescent="0.25">
      <c r="A26" s="65" t="s">
        <v>88</v>
      </c>
      <c r="B26" s="49" t="s">
        <v>8</v>
      </c>
      <c r="C26" s="50">
        <v>59</v>
      </c>
      <c r="D26" s="51" t="s">
        <v>9</v>
      </c>
      <c r="E26" s="52">
        <v>17400</v>
      </c>
      <c r="F26" s="53">
        <v>17400</v>
      </c>
      <c r="G26" s="50">
        <v>68</v>
      </c>
      <c r="H26" s="75"/>
      <c r="I26" s="83"/>
    </row>
    <row r="27" spans="1:9" ht="15.75" x14ac:dyDescent="0.25">
      <c r="A27" s="65" t="s">
        <v>92</v>
      </c>
      <c r="B27" s="49" t="s">
        <v>20</v>
      </c>
      <c r="C27" s="50">
        <v>56</v>
      </c>
      <c r="D27" s="51" t="s">
        <v>21</v>
      </c>
      <c r="E27" s="52">
        <v>6800</v>
      </c>
      <c r="F27" s="53">
        <v>6800</v>
      </c>
      <c r="G27" s="50">
        <v>81</v>
      </c>
      <c r="H27" s="75"/>
      <c r="I27" s="83"/>
    </row>
    <row r="28" spans="1:9" ht="15.75" x14ac:dyDescent="0.25">
      <c r="A28" s="65" t="s">
        <v>93</v>
      </c>
      <c r="B28" s="49" t="s">
        <v>28</v>
      </c>
      <c r="C28" s="50">
        <v>54</v>
      </c>
      <c r="D28" s="51" t="s">
        <v>29</v>
      </c>
      <c r="E28" s="52">
        <v>23300</v>
      </c>
      <c r="F28" s="53">
        <v>10000</v>
      </c>
      <c r="G28" s="50">
        <v>93</v>
      </c>
      <c r="H28" s="75"/>
      <c r="I28" s="83"/>
    </row>
    <row r="29" spans="1:9" ht="15.75" x14ac:dyDescent="0.25">
      <c r="A29" s="65" t="s">
        <v>89</v>
      </c>
      <c r="B29" s="49" t="s">
        <v>30</v>
      </c>
      <c r="C29" s="50">
        <v>54</v>
      </c>
      <c r="D29" s="51" t="s">
        <v>31</v>
      </c>
      <c r="E29" s="52">
        <v>19480</v>
      </c>
      <c r="F29" s="53">
        <v>14000</v>
      </c>
      <c r="G29" s="50">
        <v>107</v>
      </c>
      <c r="H29" s="75"/>
      <c r="I29" s="83"/>
    </row>
    <row r="30" spans="1:9" ht="15.75" x14ac:dyDescent="0.25">
      <c r="A30" s="65" t="s">
        <v>90</v>
      </c>
      <c r="B30" s="49" t="s">
        <v>53</v>
      </c>
      <c r="C30" s="50">
        <v>50</v>
      </c>
      <c r="D30" s="51" t="s">
        <v>54</v>
      </c>
      <c r="E30" s="52">
        <v>2000</v>
      </c>
      <c r="F30" s="53">
        <v>2000</v>
      </c>
      <c r="G30" s="50">
        <v>54</v>
      </c>
      <c r="H30" s="75"/>
      <c r="I30" s="83"/>
    </row>
    <row r="31" spans="1:9" ht="15.75" x14ac:dyDescent="0.25">
      <c r="A31" s="65" t="s">
        <v>91</v>
      </c>
      <c r="B31" s="49" t="s">
        <v>55</v>
      </c>
      <c r="C31" s="50">
        <v>50</v>
      </c>
      <c r="D31" s="51" t="s">
        <v>56</v>
      </c>
      <c r="E31" s="52">
        <v>8840</v>
      </c>
      <c r="F31" s="53">
        <v>8840</v>
      </c>
      <c r="G31" s="50">
        <v>66</v>
      </c>
      <c r="H31" s="75"/>
      <c r="I31" s="83"/>
    </row>
    <row r="32" spans="1:9" ht="31.5" x14ac:dyDescent="0.25">
      <c r="A32" s="65" t="s">
        <v>94</v>
      </c>
      <c r="B32" s="49" t="s">
        <v>57</v>
      </c>
      <c r="C32" s="50">
        <v>50</v>
      </c>
      <c r="D32" s="51" t="s">
        <v>58</v>
      </c>
      <c r="E32" s="52">
        <v>15170</v>
      </c>
      <c r="F32" s="53">
        <v>10000</v>
      </c>
      <c r="G32" s="50">
        <v>69</v>
      </c>
      <c r="H32" s="75"/>
      <c r="I32" s="83"/>
    </row>
    <row r="33" spans="1:9" ht="31.5" x14ac:dyDescent="0.25">
      <c r="A33" s="65" t="s">
        <v>95</v>
      </c>
      <c r="B33" s="49" t="s">
        <v>59</v>
      </c>
      <c r="C33" s="50">
        <v>50</v>
      </c>
      <c r="D33" s="51" t="s">
        <v>60</v>
      </c>
      <c r="E33" s="52">
        <v>6000</v>
      </c>
      <c r="F33" s="53">
        <v>6000</v>
      </c>
      <c r="G33" s="50">
        <v>70</v>
      </c>
      <c r="H33" s="75"/>
      <c r="I33" s="83"/>
    </row>
    <row r="34" spans="1:9" ht="15.75" x14ac:dyDescent="0.25">
      <c r="A34" s="65" t="s">
        <v>96</v>
      </c>
      <c r="B34" s="49" t="s">
        <v>61</v>
      </c>
      <c r="C34" s="50">
        <v>50</v>
      </c>
      <c r="D34" s="51" t="s">
        <v>62</v>
      </c>
      <c r="E34" s="52">
        <v>11800</v>
      </c>
      <c r="F34" s="53">
        <v>11800</v>
      </c>
      <c r="G34" s="50">
        <v>73</v>
      </c>
      <c r="H34" s="75"/>
      <c r="I34" s="83"/>
    </row>
    <row r="35" spans="1:9" ht="31.5" x14ac:dyDescent="0.25">
      <c r="A35" s="65" t="s">
        <v>97</v>
      </c>
      <c r="B35" s="49" t="s">
        <v>63</v>
      </c>
      <c r="C35" s="50">
        <v>50</v>
      </c>
      <c r="D35" s="51" t="s">
        <v>64</v>
      </c>
      <c r="E35" s="52">
        <v>2000</v>
      </c>
      <c r="F35" s="53">
        <v>2000</v>
      </c>
      <c r="G35" s="50">
        <v>83</v>
      </c>
      <c r="H35" s="75"/>
      <c r="I35" s="83"/>
    </row>
    <row r="36" spans="1:9" ht="15.75" x14ac:dyDescent="0.25">
      <c r="A36" s="65" t="s">
        <v>98</v>
      </c>
      <c r="B36" s="49" t="s">
        <v>35</v>
      </c>
      <c r="C36" s="50">
        <v>50</v>
      </c>
      <c r="D36" s="51" t="s">
        <v>65</v>
      </c>
      <c r="E36" s="52">
        <v>67200</v>
      </c>
      <c r="F36" s="53">
        <v>40000</v>
      </c>
      <c r="G36" s="50">
        <v>94</v>
      </c>
      <c r="H36" s="75"/>
      <c r="I36" s="83"/>
    </row>
    <row r="37" spans="1:9" ht="31.5" x14ac:dyDescent="0.25">
      <c r="A37" s="65" t="s">
        <v>99</v>
      </c>
      <c r="B37" s="49" t="s">
        <v>66</v>
      </c>
      <c r="C37" s="50">
        <v>50</v>
      </c>
      <c r="D37" s="51" t="s">
        <v>67</v>
      </c>
      <c r="E37" s="52">
        <v>35150</v>
      </c>
      <c r="F37" s="53">
        <v>29500</v>
      </c>
      <c r="G37" s="50">
        <v>102</v>
      </c>
      <c r="H37" s="75"/>
      <c r="I37" s="83"/>
    </row>
    <row r="38" spans="1:9" ht="15.75" x14ac:dyDescent="0.25">
      <c r="A38" s="65" t="s">
        <v>100</v>
      </c>
      <c r="B38" s="54" t="s">
        <v>68</v>
      </c>
      <c r="C38" s="55">
        <v>50</v>
      </c>
      <c r="D38" s="56" t="s">
        <v>69</v>
      </c>
      <c r="E38" s="57">
        <v>43890</v>
      </c>
      <c r="F38" s="58">
        <v>12000</v>
      </c>
      <c r="G38" s="55">
        <v>108</v>
      </c>
      <c r="H38" s="75"/>
      <c r="I38" s="83"/>
    </row>
    <row r="39" spans="1:9" ht="21" x14ac:dyDescent="0.25">
      <c r="A39" s="65"/>
      <c r="B39" s="56"/>
      <c r="C39" s="55"/>
      <c r="D39" s="59" t="s">
        <v>103</v>
      </c>
      <c r="E39" s="60">
        <f>SUM(E24:E38)</f>
        <v>308581.55</v>
      </c>
      <c r="F39" s="61">
        <f>SUM(F24:F38)</f>
        <v>207020</v>
      </c>
      <c r="G39" s="55"/>
      <c r="H39" s="75"/>
      <c r="I39" s="83"/>
    </row>
    <row r="40" spans="1:9" ht="15.75" customHeight="1" x14ac:dyDescent="0.25">
      <c r="A40" s="98" t="s">
        <v>77</v>
      </c>
      <c r="B40" s="99"/>
      <c r="C40" s="99"/>
      <c r="D40" s="99"/>
      <c r="E40" s="99"/>
      <c r="F40" s="99"/>
      <c r="G40" s="100"/>
      <c r="H40" s="75"/>
      <c r="I40" s="83"/>
    </row>
    <row r="41" spans="1:9" ht="31.5" x14ac:dyDescent="0.25">
      <c r="A41" s="66" t="s">
        <v>86</v>
      </c>
      <c r="B41" s="12" t="s">
        <v>6</v>
      </c>
      <c r="C41" s="13">
        <v>60</v>
      </c>
      <c r="D41" s="14" t="s">
        <v>7</v>
      </c>
      <c r="E41" s="15">
        <v>70000</v>
      </c>
      <c r="F41" s="34">
        <v>50000</v>
      </c>
      <c r="G41" s="13">
        <v>119</v>
      </c>
      <c r="H41" s="75"/>
      <c r="I41" s="83"/>
    </row>
    <row r="42" spans="1:9" ht="15.75" x14ac:dyDescent="0.25">
      <c r="A42" s="66" t="s">
        <v>87</v>
      </c>
      <c r="B42" s="12" t="s">
        <v>4</v>
      </c>
      <c r="C42" s="13">
        <v>58</v>
      </c>
      <c r="D42" s="14" t="s">
        <v>12</v>
      </c>
      <c r="E42" s="15">
        <v>34106</v>
      </c>
      <c r="F42" s="34">
        <v>10000</v>
      </c>
      <c r="G42" s="13">
        <v>129</v>
      </c>
      <c r="H42" s="75"/>
      <c r="I42" s="83"/>
    </row>
    <row r="43" spans="1:9" ht="31.5" x14ac:dyDescent="0.25">
      <c r="A43" s="66" t="s">
        <v>88</v>
      </c>
      <c r="B43" s="12" t="s">
        <v>17</v>
      </c>
      <c r="C43" s="13">
        <v>57</v>
      </c>
      <c r="D43" s="14" t="s">
        <v>18</v>
      </c>
      <c r="E43" s="15">
        <v>6450</v>
      </c>
      <c r="F43" s="34">
        <v>6450</v>
      </c>
      <c r="G43" s="13">
        <v>117</v>
      </c>
      <c r="H43" s="75"/>
      <c r="I43" s="83"/>
    </row>
    <row r="44" spans="1:9" ht="15.75" x14ac:dyDescent="0.25">
      <c r="A44" s="66" t="s">
        <v>92</v>
      </c>
      <c r="B44" s="12" t="s">
        <v>13</v>
      </c>
      <c r="C44" s="13">
        <v>54</v>
      </c>
      <c r="D44" s="14" t="s">
        <v>32</v>
      </c>
      <c r="E44" s="15">
        <v>12000</v>
      </c>
      <c r="F44" s="34">
        <v>10000</v>
      </c>
      <c r="G44" s="13">
        <v>113</v>
      </c>
      <c r="H44" s="75"/>
      <c r="I44" s="83"/>
    </row>
    <row r="45" spans="1:9" ht="47.25" x14ac:dyDescent="0.25">
      <c r="A45" s="66" t="s">
        <v>93</v>
      </c>
      <c r="B45" s="12" t="s">
        <v>35</v>
      </c>
      <c r="C45" s="13">
        <v>53</v>
      </c>
      <c r="D45" s="14" t="s">
        <v>36</v>
      </c>
      <c r="E45" s="15">
        <v>42600</v>
      </c>
      <c r="F45" s="34">
        <v>20000</v>
      </c>
      <c r="G45" s="13">
        <v>122</v>
      </c>
      <c r="H45" s="75"/>
      <c r="I45" s="83"/>
    </row>
    <row r="46" spans="1:9" ht="21" x14ac:dyDescent="0.25">
      <c r="A46" s="67"/>
      <c r="B46" s="39"/>
      <c r="C46" s="40"/>
      <c r="D46" s="41" t="s">
        <v>103</v>
      </c>
      <c r="E46" s="42">
        <f>SUM(E41:E45)</f>
        <v>165156</v>
      </c>
      <c r="F46" s="43">
        <f>SUM(F41:F45)</f>
        <v>96450</v>
      </c>
      <c r="G46" s="40"/>
      <c r="H46" s="75"/>
      <c r="I46" s="83"/>
    </row>
    <row r="47" spans="1:9" ht="21" customHeight="1" x14ac:dyDescent="0.25">
      <c r="A47" s="106" t="s">
        <v>108</v>
      </c>
      <c r="B47" s="107"/>
      <c r="C47" s="107"/>
      <c r="D47" s="108"/>
      <c r="E47" s="62">
        <f>SUM(E46+E39+E22)</f>
        <v>862247.55</v>
      </c>
      <c r="F47" s="104">
        <f>SUM(F46+F39+F22)</f>
        <v>553420</v>
      </c>
      <c r="G47" s="105"/>
      <c r="H47" s="76"/>
      <c r="I47" s="83"/>
    </row>
    <row r="48" spans="1:9" ht="15.75" customHeight="1" x14ac:dyDescent="0.25">
      <c r="A48" s="88" t="s">
        <v>105</v>
      </c>
      <c r="B48" s="89"/>
      <c r="C48" s="89"/>
      <c r="D48" s="89"/>
      <c r="E48" s="89"/>
      <c r="F48" s="90"/>
      <c r="G48" s="90"/>
      <c r="H48" s="91"/>
      <c r="I48" s="83"/>
    </row>
    <row r="49" spans="1:9" ht="15.75" customHeight="1" x14ac:dyDescent="0.25">
      <c r="A49" s="101" t="s">
        <v>104</v>
      </c>
      <c r="B49" s="102"/>
      <c r="C49" s="102"/>
      <c r="D49" s="102"/>
      <c r="E49" s="102"/>
      <c r="F49" s="102"/>
      <c r="G49" s="103"/>
      <c r="H49" s="75"/>
      <c r="I49" s="83"/>
    </row>
    <row r="50" spans="1:9" ht="31.5" x14ac:dyDescent="0.25">
      <c r="A50" s="68" t="s">
        <v>86</v>
      </c>
      <c r="B50" s="18" t="s">
        <v>70</v>
      </c>
      <c r="C50" s="17">
        <v>55</v>
      </c>
      <c r="D50" s="18" t="s">
        <v>71</v>
      </c>
      <c r="E50" s="19">
        <v>32490</v>
      </c>
      <c r="F50" s="35">
        <v>25000</v>
      </c>
      <c r="G50" s="17">
        <v>144</v>
      </c>
      <c r="H50" s="75"/>
      <c r="I50" s="83"/>
    </row>
    <row r="51" spans="1:9" ht="31.5" x14ac:dyDescent="0.25">
      <c r="A51" s="69" t="s">
        <v>87</v>
      </c>
      <c r="B51" s="27" t="s">
        <v>33</v>
      </c>
      <c r="C51" s="28">
        <v>54</v>
      </c>
      <c r="D51" s="29" t="s">
        <v>72</v>
      </c>
      <c r="E51" s="30">
        <v>13522</v>
      </c>
      <c r="F51" s="36">
        <v>13522</v>
      </c>
      <c r="G51" s="17">
        <v>131</v>
      </c>
      <c r="H51" s="75"/>
      <c r="I51" s="83"/>
    </row>
    <row r="52" spans="1:9" ht="15.75" x14ac:dyDescent="0.25">
      <c r="A52" s="68" t="s">
        <v>88</v>
      </c>
      <c r="B52" s="16" t="s">
        <v>73</v>
      </c>
      <c r="C52" s="17">
        <v>52</v>
      </c>
      <c r="D52" s="18" t="s">
        <v>74</v>
      </c>
      <c r="E52" s="19">
        <v>105175</v>
      </c>
      <c r="F52" s="35">
        <f>90000-592</f>
        <v>89408</v>
      </c>
      <c r="G52" s="17">
        <v>130</v>
      </c>
      <c r="H52" s="75"/>
      <c r="I52" s="83"/>
    </row>
    <row r="53" spans="1:9" ht="31.5" x14ac:dyDescent="0.25">
      <c r="A53" s="70" t="s">
        <v>92</v>
      </c>
      <c r="B53" s="20" t="s">
        <v>49</v>
      </c>
      <c r="C53" s="21">
        <v>51</v>
      </c>
      <c r="D53" s="22" t="s">
        <v>75</v>
      </c>
      <c r="E53" s="23">
        <v>18650</v>
      </c>
      <c r="F53" s="37">
        <v>18650</v>
      </c>
      <c r="G53" s="17">
        <v>142</v>
      </c>
      <c r="H53" s="75"/>
      <c r="I53" s="83"/>
    </row>
    <row r="54" spans="1:9" ht="21" x14ac:dyDescent="0.25">
      <c r="A54" s="68"/>
      <c r="B54" s="24"/>
      <c r="C54" s="25"/>
      <c r="D54" s="26" t="s">
        <v>106</v>
      </c>
      <c r="E54" s="44">
        <f>SUM(E50:E53)</f>
        <v>169837</v>
      </c>
      <c r="F54" s="38">
        <f>SUM(F50:F53)</f>
        <v>146580</v>
      </c>
      <c r="G54" s="111"/>
      <c r="H54" s="75"/>
      <c r="I54" s="83"/>
    </row>
    <row r="55" spans="1:9" ht="15.75" customHeight="1" x14ac:dyDescent="0.25">
      <c r="A55" s="85" t="s">
        <v>107</v>
      </c>
      <c r="B55" s="85"/>
      <c r="C55" s="85"/>
      <c r="D55" s="85"/>
      <c r="E55" s="73">
        <f>E54</f>
        <v>169837</v>
      </c>
      <c r="F55" s="86">
        <f>F54</f>
        <v>146580</v>
      </c>
      <c r="G55" s="87"/>
      <c r="H55" s="76"/>
      <c r="I55" s="83"/>
    </row>
    <row r="56" spans="1:9" ht="23.25" customHeight="1" x14ac:dyDescent="0.35">
      <c r="A56" s="77" t="s">
        <v>109</v>
      </c>
      <c r="B56" s="77"/>
      <c r="C56" s="77"/>
      <c r="D56" s="77"/>
      <c r="E56" s="74">
        <f>SUM(E55+E47)</f>
        <v>1032084.55</v>
      </c>
      <c r="F56" s="78">
        <f>SUM(F55+F47)</f>
        <v>700000</v>
      </c>
      <c r="G56" s="79"/>
      <c r="H56" s="79"/>
      <c r="I56" s="84"/>
    </row>
    <row r="57" spans="1:9" x14ac:dyDescent="0.25">
      <c r="A57" s="71"/>
      <c r="G57" s="71"/>
    </row>
    <row r="58" spans="1:9" x14ac:dyDescent="0.25">
      <c r="A58" s="71"/>
      <c r="G58" s="71"/>
    </row>
    <row r="59" spans="1:9" x14ac:dyDescent="0.25">
      <c r="A59" s="71"/>
      <c r="G59" s="71"/>
    </row>
    <row r="60" spans="1:9" x14ac:dyDescent="0.25">
      <c r="A60" s="71"/>
      <c r="G60" s="71"/>
    </row>
    <row r="61" spans="1:9" x14ac:dyDescent="0.25">
      <c r="A61" s="71"/>
      <c r="G61" s="71"/>
    </row>
    <row r="62" spans="1:9" x14ac:dyDescent="0.25">
      <c r="A62" s="71"/>
      <c r="G62" s="71"/>
    </row>
    <row r="63" spans="1:9" x14ac:dyDescent="0.25">
      <c r="A63" s="71"/>
      <c r="G63" s="71"/>
    </row>
    <row r="64" spans="1:9" x14ac:dyDescent="0.25">
      <c r="A64" s="71"/>
      <c r="G64" s="71"/>
    </row>
    <row r="65" spans="1:7" x14ac:dyDescent="0.25">
      <c r="A65" s="71"/>
      <c r="G65" s="71"/>
    </row>
    <row r="66" spans="1:7" x14ac:dyDescent="0.25">
      <c r="A66" s="71"/>
      <c r="G66" s="71"/>
    </row>
    <row r="67" spans="1:7" x14ac:dyDescent="0.25">
      <c r="A67" s="71"/>
      <c r="G67" s="71"/>
    </row>
    <row r="68" spans="1:7" x14ac:dyDescent="0.25">
      <c r="G68" s="71"/>
    </row>
    <row r="69" spans="1:7" x14ac:dyDescent="0.25">
      <c r="G69" s="71"/>
    </row>
  </sheetData>
  <sortState xmlns:xlrd2="http://schemas.microsoft.com/office/spreadsheetml/2017/richdata2" ref="B50:G53">
    <sortCondition descending="1" ref="C50:C53"/>
  </sortState>
  <mergeCells count="16">
    <mergeCell ref="H3:H47"/>
    <mergeCell ref="A56:D56"/>
    <mergeCell ref="F56:H56"/>
    <mergeCell ref="A1:I1"/>
    <mergeCell ref="I2:I56"/>
    <mergeCell ref="A55:D55"/>
    <mergeCell ref="F55:G55"/>
    <mergeCell ref="H49:H55"/>
    <mergeCell ref="A48:H48"/>
    <mergeCell ref="A3:G3"/>
    <mergeCell ref="A4:G4"/>
    <mergeCell ref="A23:G23"/>
    <mergeCell ref="A40:G40"/>
    <mergeCell ref="A49:G49"/>
    <mergeCell ref="F47:G47"/>
    <mergeCell ref="A47:D47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z podziałem na zadania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Mutor</dc:creator>
  <cp:lastModifiedBy>Natalia Mutor</cp:lastModifiedBy>
  <cp:lastPrinted>2023-03-14T08:14:38Z</cp:lastPrinted>
  <dcterms:created xsi:type="dcterms:W3CDTF">2023-03-14T07:07:02Z</dcterms:created>
  <dcterms:modified xsi:type="dcterms:W3CDTF">2023-03-14T08:30:01Z</dcterms:modified>
</cp:coreProperties>
</file>