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  <definedName name="_ftn1_2">'ID'!$C$12</definedName>
    <definedName name="_ftnref1_2">'ID'!#REF!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imes New Roman"/>
            <family val="1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6" authorId="0">
      <text>
        <r>
          <rPr>
            <b/>
            <sz val="8"/>
            <color indexed="8"/>
            <rFont val="Times New Roman"/>
            <family val="1"/>
          </rPr>
          <t>należy określić status wnioskodawcy</t>
        </r>
      </text>
    </comment>
    <comment ref="D18" authorId="0">
      <text>
        <r>
          <rPr>
            <b/>
            <sz val="8"/>
            <color indexed="8"/>
            <rFont val="Times New Roman"/>
            <family val="1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12" authorId="0">
      <text>
        <r>
          <rPr>
            <sz val="8"/>
            <color indexed="8"/>
            <rFont val="Times New Roman"/>
            <family val="1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9" authorId="0">
      <text>
        <r>
          <rPr>
            <b/>
            <sz val="8"/>
            <color indexed="8"/>
            <rFont val="Times New Roman"/>
            <family val="1"/>
          </rPr>
          <t>w wartościach netto (bez VAT), zgodnie z Zestawieniem rzeczowo – finansowym operacji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<sst xmlns="http://schemas.openxmlformats.org/spreadsheetml/2006/main" count="410" uniqueCount="210">
  <si>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W-1.1_311</t>
  </si>
  <si>
    <t>Ekonomiczny plan operacji</t>
  </si>
  <si>
    <t xml:space="preserve">Załącznik                                                                                                do wniosku o przyznanie pomocy dla działania                         "Różnicowanie w kierunku działalności nierolniczej" 
w ramach Programu Rozwoju Obszarów Wiejskich 
na lata 2007 - 2013
</t>
  </si>
  <si>
    <t>znak sprawy                                                                                                                                                                                                  (wypełnia pracownik OR)</t>
  </si>
  <si>
    <r>
      <t xml:space="preserve">UWAGA: 
</t>
    </r>
    <r>
      <rPr>
        <i/>
        <sz val="9"/>
        <rFont val="Arial CE"/>
        <family val="2"/>
      </rPr>
      <t xml:space="preserve">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</si>
  <si>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następna</t>
  </si>
  <si>
    <t>EKONOMICZNY PLAN OPERACJI</t>
  </si>
  <si>
    <t>Rolnik</t>
  </si>
  <si>
    <t>I. IDENTYFIKACJA WNIOSKODAWCY</t>
  </si>
  <si>
    <t>Małżonek rolnika</t>
  </si>
  <si>
    <t>Domownik</t>
  </si>
  <si>
    <t>1.</t>
  </si>
  <si>
    <t>Imię i nazwisko rolnika / małżonka rolnika / domownika</t>
  </si>
  <si>
    <t xml:space="preserve">2. </t>
  </si>
  <si>
    <t>Numer identyfikacyjny</t>
  </si>
  <si>
    <t>2.1. Producenta</t>
  </si>
  <si>
    <t>2.2. NIP Wnioskodawcy</t>
  </si>
  <si>
    <t>II. CHARAKTERYSTYKA PLANOWANEJ OPERACJI</t>
  </si>
  <si>
    <t>II.1 INFORMACJE WSTĘPNE</t>
  </si>
  <si>
    <t>a) Lokalizacja operacji (miejsce realizacji inwestycji)</t>
  </si>
  <si>
    <t xml:space="preserve">województwo </t>
  </si>
  <si>
    <t>powiat</t>
  </si>
  <si>
    <t xml:space="preserve">gmina  </t>
  </si>
  <si>
    <t xml:space="preserve">ulica / oznaczenie działki </t>
  </si>
  <si>
    <t>nr domu / nr lokalu</t>
  </si>
  <si>
    <t>miejscowość</t>
  </si>
  <si>
    <t>kod - pocztowy, poczta</t>
  </si>
  <si>
    <t>b) Rodzaj działalności objętej operacją</t>
  </si>
  <si>
    <t>Lp.</t>
  </si>
  <si>
    <t>Oznaczenie działalności</t>
  </si>
  <si>
    <t>Kod PKD</t>
  </si>
  <si>
    <t>Podejmowana</t>
  </si>
  <si>
    <t>Rozwijana</t>
  </si>
  <si>
    <t>X</t>
  </si>
  <si>
    <t>-</t>
  </si>
  <si>
    <t>II.2 OPIS OPERACJI</t>
  </si>
  <si>
    <t>a) Opis planowanej operacji (max 500 słów)</t>
  </si>
  <si>
    <t>poprzednia</t>
  </si>
  <si>
    <t>bardzo dobry</t>
  </si>
  <si>
    <t>II.2.b) Posiadane zaplecze do prowadzenia działalności rolniczej i gospodarczej</t>
  </si>
  <si>
    <t>dobry</t>
  </si>
  <si>
    <t xml:space="preserve">Charakterystyka  istniejących nieruchomości </t>
  </si>
  <si>
    <t>Rodzaj nieruchomości</t>
  </si>
  <si>
    <t>Powierzchnia/ Kubatura</t>
  </si>
  <si>
    <t>Posiadanie zależne</t>
  </si>
  <si>
    <t>Rok budowy</t>
  </si>
  <si>
    <t>Stan techniczny</t>
  </si>
  <si>
    <t>Zaplecze planowanej operacji</t>
  </si>
  <si>
    <t xml:space="preserve">średni </t>
  </si>
  <si>
    <t>zły</t>
  </si>
  <si>
    <t>Grunty:</t>
  </si>
  <si>
    <t>ha fizyczne</t>
  </si>
  <si>
    <t>x</t>
  </si>
  <si>
    <t>Budynki/budowle: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</si>
  <si>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</si>
  <si>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</si>
  <si>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Nazwa i typ maszyny/ urządzenia/ pojazdu</t>
  </si>
  <si>
    <t>Rok produkcji</t>
  </si>
  <si>
    <t>Inne elementy zaplecza</t>
  </si>
  <si>
    <t xml:space="preserve">II.2.c) Analiza potrzeb i korzyści </t>
  </si>
  <si>
    <t>1. Wpływ planowanej operacji na liczbę miejsc pracy i dochód z działalności pozarolniczej.</t>
  </si>
  <si>
    <t>Liczba planowanych do utworzenia stałych miejsc pracy</t>
  </si>
  <si>
    <t xml:space="preserve">Osoby </t>
  </si>
  <si>
    <t>Etaty</t>
  </si>
  <si>
    <t>Liczba planowanych do utworzenia sezonowych miejsc pracy</t>
  </si>
  <si>
    <t>Liczba planowanych do zachowania miejsc pracy</t>
  </si>
  <si>
    <t>wyższa</t>
  </si>
  <si>
    <t>Wzrost dochodu z działalności pozarolniczej</t>
  </si>
  <si>
    <t>niższa</t>
  </si>
  <si>
    <t>2. Charakterystyka produktu i działania marketingowe</t>
  </si>
  <si>
    <t>równa</t>
  </si>
  <si>
    <t>Produkty / usługi, jakie będą oferowane w wyniku realizacji operacji.</t>
  </si>
  <si>
    <t>Produkt / usługa</t>
  </si>
  <si>
    <t>Poziom cen</t>
  </si>
  <si>
    <t>nowy</t>
  </si>
  <si>
    <t>kontynuacja</t>
  </si>
  <si>
    <t>Planowane akcje promocyjne firmy, produktu lub usługi.</t>
  </si>
  <si>
    <t>3. Zestawienie zakresu rzeczowego operacji (opis zadań)</t>
  </si>
  <si>
    <t>Poz. zestawienia</t>
  </si>
  <si>
    <t>Nazwa dostawcy</t>
  </si>
  <si>
    <t>Marka, typ lub rodzaj</t>
  </si>
  <si>
    <t>Parametr (y) charakteryzujący przedmiot (przedział mocy lub wydajności itp.)</t>
  </si>
  <si>
    <t>Planowane wykorzystanie (%)</t>
  </si>
  <si>
    <t>Wartość Zadania [wybranej oferty (zł)]</t>
  </si>
  <si>
    <t>rok I</t>
  </si>
  <si>
    <t>rok docelowy</t>
  </si>
  <si>
    <t>RAZEM</t>
  </si>
  <si>
    <t>Uzasadnienie wyboru oferty</t>
  </si>
  <si>
    <t>Wpływ zakresu rzeczowego operacji na zakładany poziom sprzedaży</t>
  </si>
  <si>
    <t>III. PROJEKCJA FINANSOWA</t>
  </si>
  <si>
    <t>III.1 ŚRODKI WŁASNE</t>
  </si>
  <si>
    <t>Roczny dochód netto gospodarstwa / przedsiębiorstwa, w tym:</t>
  </si>
  <si>
    <t>Rok poprzedni</t>
  </si>
  <si>
    <t>Rok bieżący</t>
  </si>
  <si>
    <t>Rok</t>
  </si>
  <si>
    <t>Z tytułu prowadzonej działalności rolniczej</t>
  </si>
  <si>
    <t>Z tytułu działalności pozarolniczej objętej operacją</t>
  </si>
  <si>
    <t xml:space="preserve">Z innych źródeł: </t>
  </si>
  <si>
    <t>1. wynagrodzenia</t>
  </si>
  <si>
    <t>2. inna działalność pozarolnicza</t>
  </si>
  <si>
    <t>3. świadczenia emerytalno - rentowe</t>
  </si>
  <si>
    <t>inne ……</t>
  </si>
  <si>
    <t>DOCHÓD RAZEM</t>
  </si>
  <si>
    <t>Stan środków finansowych Wnioskodawcy na sfinansowanie operacji</t>
  </si>
  <si>
    <t>III.2. ŚRODKI OBCE NA SFINANSOWANIE OPERACJI</t>
  </si>
  <si>
    <t xml:space="preserve">Oznaczenie/numer umowy/
rodzaj zadłużenia 
(np. kredyt, pożyczka)
</t>
  </si>
  <si>
    <t xml:space="preserve">Przedmiot / cel umowy </t>
  </si>
  <si>
    <t>Rok zaciągnięcia zobowiązań</t>
  </si>
  <si>
    <t>Kwota zadłużenia</t>
  </si>
  <si>
    <t>Wykorzystanie środków obcych do finansowania kosztów operacji w okresie realizacji operacji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</si>
  <si>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</si>
  <si>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</si>
  <si>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</si>
  <si>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</si>
  <si>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</si>
  <si>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</si>
  <si>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Planowany rok zaciągnięcia zobowiązań</t>
  </si>
  <si>
    <t>Planowana kwota zadłużenia</t>
  </si>
  <si>
    <t>III.4 KOSZTY OPERACJI</t>
  </si>
  <si>
    <t>ki</t>
  </si>
  <si>
    <t>kl</t>
  </si>
  <si>
    <t>ko</t>
  </si>
  <si>
    <t>ki t1</t>
  </si>
  <si>
    <t>ki t2</t>
  </si>
  <si>
    <t>ki t3</t>
  </si>
  <si>
    <t>ki t4</t>
  </si>
  <si>
    <t>ki t5</t>
  </si>
  <si>
    <t>kl t1</t>
  </si>
  <si>
    <t>kl t2</t>
  </si>
  <si>
    <t>kl t3</t>
  </si>
  <si>
    <t>kl t4</t>
  </si>
  <si>
    <t>kl t5</t>
  </si>
  <si>
    <t>ko t1</t>
  </si>
  <si>
    <t>ko t2</t>
  </si>
  <si>
    <t>ko t3</t>
  </si>
  <si>
    <t>ko t4</t>
  </si>
  <si>
    <t>ko t5</t>
  </si>
  <si>
    <t>III.4.1 KOSZTY KWALIFIKOWALNE OPERACJI</t>
  </si>
  <si>
    <t>Poz. Zestawienia</t>
  </si>
  <si>
    <t>Koszty inwestycyjne nie objęte leasingiem (Ki)</t>
  </si>
  <si>
    <t>Wartość PLN</t>
  </si>
  <si>
    <t>Planowany rok poniesienia kosztu</t>
  </si>
  <si>
    <t>Koszty inwestycyjne objęte leasingiem (Kl)</t>
  </si>
  <si>
    <t>Koszty ogólne (Ko)</t>
  </si>
  <si>
    <t>Suma kosztów kwalifikowalnych operacji (Ki+Kl+Ko):</t>
  </si>
  <si>
    <t>IIII.2 Zestawienie zakresu towarzyszącego operacji - koszty niekwalifikowalne</t>
  </si>
  <si>
    <t>Nazwa zadania</t>
  </si>
  <si>
    <t>Parametry techniczne (m2, m3, moc, wydajność itp.)</t>
  </si>
  <si>
    <t>Suma kosztów niekwalifikowalnych operacji</t>
  </si>
  <si>
    <t>I wiersz</t>
  </si>
  <si>
    <t>II wiersz</t>
  </si>
  <si>
    <t>count dodane</t>
  </si>
  <si>
    <t>III. 5 PLANOWANE PRZYCHODY I KOSZTY ZWIĄZANE Z OPERACJĄ</t>
  </si>
  <si>
    <t>III.5.1  PROGNOZA SPRZEDAŻY W WYNIKU REALIZACJI OPERACJI</t>
  </si>
  <si>
    <t>1. 
Produkt/usługa
Tabela ilościowa</t>
  </si>
  <si>
    <t>Jedn. sprzedaży</t>
  </si>
  <si>
    <t xml:space="preserve">Rok poprzedni </t>
  </si>
  <si>
    <t xml:space="preserve">Rok </t>
  </si>
  <si>
    <t>2. 
Produkt/usługa</t>
  </si>
  <si>
    <t>Cena w roku poprzednim</t>
  </si>
  <si>
    <t>Cena bazowa</t>
  </si>
  <si>
    <t>Uzasadnienie</t>
  </si>
  <si>
    <t>3. 
Produkt/usługa
Tabela wartościowa</t>
  </si>
  <si>
    <t>III.5.2 KOSZTY DZIAŁALNOŚCI OBJĘTEJ OPERACJĄ</t>
  </si>
  <si>
    <t>Pozycja kosztów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</si>
  <si>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</si>
  <si>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</si>
  <si>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</si>
  <si>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</si>
  <si>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</si>
  <si>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koszty finansowe</t>
  </si>
  <si>
    <t>zakup towarów</t>
  </si>
  <si>
    <t>ubezpieczenia majątkowe</t>
  </si>
  <si>
    <t>pozostałe koszty</t>
  </si>
  <si>
    <t>III.5.3 ZAKTUALIZOWANA WARTOŚĆ NETTO</t>
  </si>
  <si>
    <t>Specyfikacja</t>
  </si>
  <si>
    <t>bieżący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</si>
  <si>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</si>
  <si>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</si>
  <si>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</si>
  <si>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</si>
  <si>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</si>
  <si>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</si>
  <si>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1. Inwestycje dotyczące operacji</t>
  </si>
  <si>
    <t>2. Przychody ze sprzedaży (tab. III.5.1)</t>
  </si>
  <si>
    <t>3. Koszty działalności  objętej operacją (tab. III.5.2)</t>
  </si>
  <si>
    <t>4. Dochód brutto</t>
  </si>
  <si>
    <t>*5. Podatek dochodowy, wg stopy:</t>
  </si>
  <si>
    <t>*6. Dochód netto</t>
  </si>
  <si>
    <t>*7. Wartość końcowa</t>
  </si>
  <si>
    <t>amort z tabeli</t>
  </si>
  <si>
    <t>*8. Amortyzacja</t>
  </si>
  <si>
    <t>*9. Saldo bieżące</t>
  </si>
  <si>
    <t>amort autom</t>
  </si>
  <si>
    <t>*10. Stopa dyskonta (5,49%) / czynnik dyskontujący</t>
  </si>
  <si>
    <t>suma kwalif</t>
  </si>
  <si>
    <t>*NPV</t>
  </si>
  <si>
    <t>IV. DODATKOWE INFORMACJE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</si>
  <si>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</si>
  <si>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</si>
  <si>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miejscowość i data</t>
  </si>
  <si>
    <t>czytelny podpis</t>
  </si>
  <si>
    <t>Załącznik 1. PROJEKCJA FINANSOWA OPARTA NA NOWYCH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</si>
  <si>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</si>
  <si>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</si>
  <si>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</si>
  <si>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Załącznik 2. PROJEKCJA FINANSOWA OPRTA NA OBECNYCH ROZWIĄZANIACH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</si>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</sst>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##\-###\-##\-##"/>
    <numFmt numFmtId="166" formatCode="@"/>
    <numFmt numFmtId="167" formatCode="#,##0.00"/>
    <numFmt numFmtId="168" formatCode="##"/>
    <numFmt numFmtId="169" formatCode="GENERAL"/>
    <numFmt numFmtId="170" formatCode="0%"/>
    <numFmt numFmtId="171" formatCode="0.00%"/>
    <numFmt numFmtId="172" formatCode="0.0000"/>
    <numFmt numFmtId="173" formatCode="#,##0.00&quot; zł&quot;;\-#,##0.00&quot; zł&quot;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8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color indexed="27"/>
      <name val="Arial"/>
      <family val="2"/>
    </font>
    <font>
      <sz val="10"/>
      <color indexed="8"/>
      <name val="Times New Roman"/>
      <family val="0"/>
    </font>
    <font>
      <sz val="13"/>
      <name val="Arial"/>
      <family val="2"/>
    </font>
    <font>
      <vertAlign val="superscript"/>
      <sz val="9"/>
      <name val="Arial"/>
      <family val="2"/>
    </font>
    <font>
      <sz val="9"/>
      <color indexed="22"/>
      <name val="Arial"/>
      <family val="2"/>
    </font>
    <font>
      <sz val="8"/>
      <color indexed="8"/>
      <name val="Times New Roman"/>
      <family val="1"/>
    </font>
    <font>
      <u val="single"/>
      <sz val="9"/>
      <color indexed="12"/>
      <name val="Arial"/>
      <family val="2"/>
    </font>
    <font>
      <sz val="9"/>
      <color indexed="8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b/>
      <sz val="9"/>
      <color indexed="8"/>
      <name val="Arial"/>
      <family val="0"/>
    </font>
    <font>
      <vertAlign val="subscript"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4" fontId="2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Alignment="0">
      <protection locked="0"/>
    </xf>
    <xf numFmtId="164" fontId="6" fillId="0" borderId="4" applyNumberFormat="0" applyAlignment="0">
      <protection locked="0"/>
    </xf>
    <xf numFmtId="164" fontId="6" fillId="0" borderId="0" applyNumberFormat="0" applyAlignment="0">
      <protection locked="0"/>
    </xf>
    <xf numFmtId="164" fontId="6" fillId="0" borderId="5" applyNumberFormat="0" applyAlignment="0">
      <protection locked="0"/>
    </xf>
    <xf numFmtId="164" fontId="7" fillId="20" borderId="6" applyAlignment="0">
      <protection hidden="1"/>
    </xf>
    <xf numFmtId="164" fontId="7" fillId="20" borderId="7" applyAlignment="0">
      <protection hidden="1"/>
    </xf>
    <xf numFmtId="164" fontId="7" fillId="20" borderId="8" applyAlignment="0">
      <protection hidden="1"/>
    </xf>
    <xf numFmtId="164" fontId="7" fillId="20" borderId="3" applyAlignment="0">
      <protection hidden="1"/>
    </xf>
    <xf numFmtId="164" fontId="7" fillId="20" borderId="0" applyAlignment="0">
      <protection hidden="1"/>
    </xf>
    <xf numFmtId="164" fontId="7" fillId="20" borderId="9" applyAlignment="0">
      <protection hidden="1"/>
    </xf>
    <xf numFmtId="164" fontId="7" fillId="20" borderId="5">
      <alignment horizontal="left"/>
      <protection hidden="1"/>
    </xf>
    <xf numFmtId="164" fontId="8" fillId="0" borderId="10" applyNumberFormat="0" applyFill="0" applyAlignment="0" applyProtection="0"/>
    <xf numFmtId="164" fontId="9" fillId="21" borderId="11" applyNumberFormat="0" applyAlignment="0" applyProtection="0"/>
    <xf numFmtId="164" fontId="10" fillId="0" borderId="12" applyNumberFormat="0" applyFill="0" applyAlignment="0" applyProtection="0"/>
    <xf numFmtId="164" fontId="11" fillId="0" borderId="13" applyNumberFormat="0" applyFill="0" applyAlignment="0" applyProtection="0"/>
    <xf numFmtId="164" fontId="12" fillId="0" borderId="14" applyNumberFormat="0" applyFill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5" fillId="20" borderId="1" applyNumberFormat="0" applyAlignment="0" applyProtection="0"/>
    <xf numFmtId="164" fontId="16" fillId="0" borderId="15">
      <alignment horizontal="right" vertical="top"/>
      <protection/>
    </xf>
    <xf numFmtId="164" fontId="7" fillId="0" borderId="0">
      <alignment/>
      <protection/>
    </xf>
    <xf numFmtId="164" fontId="17" fillId="0" borderId="16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0" fillId="23" borderId="17" applyNumberFormat="0" applyAlignment="0" applyProtection="0"/>
    <xf numFmtId="164" fontId="7" fillId="20" borderId="6" applyAlignment="0">
      <protection hidden="1"/>
    </xf>
    <xf numFmtId="164" fontId="7" fillId="20" borderId="18" applyAlignment="0">
      <protection hidden="1"/>
    </xf>
    <xf numFmtId="164" fontId="7" fillId="20" borderId="7" applyAlignment="0">
      <protection hidden="1"/>
    </xf>
    <xf numFmtId="164" fontId="7" fillId="20" borderId="8" applyAlignment="0">
      <protection hidden="1"/>
    </xf>
    <xf numFmtId="164" fontId="7" fillId="20" borderId="3" applyAlignment="0">
      <protection hidden="1"/>
    </xf>
    <xf numFmtId="164" fontId="7" fillId="20" borderId="0" applyAlignment="0">
      <protection hidden="1"/>
    </xf>
    <xf numFmtId="164" fontId="7" fillId="20" borderId="9" applyAlignment="0">
      <protection hidden="1"/>
    </xf>
    <xf numFmtId="164" fontId="7" fillId="20" borderId="19" applyAlignment="0">
      <protection hidden="1"/>
    </xf>
    <xf numFmtId="164" fontId="7" fillId="20" borderId="20" applyAlignment="0">
      <protection hidden="1"/>
    </xf>
    <xf numFmtId="164" fontId="21" fillId="3" borderId="0" applyNumberFormat="0" applyBorder="0" applyAlignment="0" applyProtection="0"/>
  </cellStyleXfs>
  <cellXfs count="201">
    <xf numFmtId="164" fontId="0" fillId="0" borderId="0" xfId="0" applyAlignment="1">
      <alignment/>
    </xf>
    <xf numFmtId="164" fontId="14" fillId="6" borderId="0" xfId="66" applyFill="1">
      <alignment/>
      <protection/>
    </xf>
    <xf numFmtId="164" fontId="14" fillId="0" borderId="0" xfId="66" applyFill="1">
      <alignment/>
      <protection/>
    </xf>
    <xf numFmtId="164" fontId="14" fillId="0" borderId="0" xfId="66">
      <alignment/>
      <protection/>
    </xf>
    <xf numFmtId="164" fontId="22" fillId="6" borderId="21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/>
    </xf>
    <xf numFmtId="164" fontId="22" fillId="6" borderId="0" xfId="0" applyFont="1" applyFill="1" applyBorder="1" applyAlignment="1">
      <alignment/>
    </xf>
    <xf numFmtId="164" fontId="23" fillId="0" borderId="0" xfId="66" applyFont="1" applyBorder="1" applyAlignment="1">
      <alignment horizontal="center" wrapText="1"/>
      <protection/>
    </xf>
    <xf numFmtId="164" fontId="24" fillId="0" borderId="0" xfId="66" applyFont="1" applyBorder="1" applyAlignment="1">
      <alignment horizontal="center"/>
      <protection/>
    </xf>
    <xf numFmtId="164" fontId="24" fillId="0" borderId="0" xfId="66" applyFont="1" applyBorder="1" applyAlignment="1">
      <alignment horizontal="center" vertical="center" wrapText="1"/>
      <protection/>
    </xf>
    <xf numFmtId="164" fontId="25" fillId="0" borderId="0" xfId="66" applyFont="1" applyAlignment="1">
      <alignment horizontal="center" vertical="center"/>
      <protection/>
    </xf>
    <xf numFmtId="164" fontId="14" fillId="24" borderId="19" xfId="66" applyFill="1" applyBorder="1">
      <alignment/>
      <protection/>
    </xf>
    <xf numFmtId="164" fontId="25" fillId="0" borderId="19" xfId="66" applyFont="1" applyBorder="1" applyAlignment="1">
      <alignment horizontal="center" vertical="center"/>
      <protection/>
    </xf>
    <xf numFmtId="164" fontId="14" fillId="0" borderId="0" xfId="66" applyAlignment="1">
      <alignment horizontal="center" vertical="center"/>
      <protection/>
    </xf>
    <xf numFmtId="164" fontId="14" fillId="0" borderId="0" xfId="66" applyFont="1" applyBorder="1" applyAlignment="1">
      <alignment horizontal="center" vertical="center" wrapText="1"/>
      <protection/>
    </xf>
    <xf numFmtId="164" fontId="26" fillId="0" borderId="0" xfId="66" applyFont="1" applyBorder="1" applyAlignment="1">
      <alignment horizontal="left" vertical="center" wrapText="1"/>
      <protection/>
    </xf>
    <xf numFmtId="164" fontId="6" fillId="6" borderId="0" xfId="66" applyFont="1" applyFill="1" applyAlignment="1">
      <alignment/>
      <protection/>
    </xf>
    <xf numFmtId="164" fontId="14" fillId="6" borderId="0" xfId="66" applyFill="1" applyAlignment="1">
      <alignment/>
      <protection/>
    </xf>
    <xf numFmtId="164" fontId="0" fillId="6" borderId="0" xfId="66" applyFont="1" applyFill="1">
      <alignment/>
      <protection/>
    </xf>
    <xf numFmtId="164" fontId="24" fillId="6" borderId="0" xfId="66" applyFont="1" applyFill="1" applyAlignment="1">
      <alignment horizontal="center" wrapText="1"/>
      <protection/>
    </xf>
    <xf numFmtId="164" fontId="25" fillId="6" borderId="0" xfId="66" applyFont="1" applyFill="1" applyAlignment="1">
      <alignment horizontal="center"/>
      <protection/>
    </xf>
    <xf numFmtId="164" fontId="28" fillId="6" borderId="0" xfId="0" applyFont="1" applyFill="1" applyAlignment="1" applyProtection="1">
      <alignment/>
      <protection/>
    </xf>
    <xf numFmtId="164" fontId="29" fillId="6" borderId="0" xfId="20" applyNumberFormat="1" applyFont="1" applyFill="1" applyBorder="1" applyAlignment="1" applyProtection="1">
      <alignment horizontal="center" vertical="top"/>
      <protection/>
    </xf>
    <xf numFmtId="164" fontId="28" fillId="20" borderId="0" xfId="0" applyFont="1" applyFill="1" applyAlignment="1" applyProtection="1">
      <alignment/>
      <protection/>
    </xf>
    <xf numFmtId="164" fontId="30" fillId="20" borderId="0" xfId="0" applyFont="1" applyFill="1" applyAlignment="1" applyProtection="1">
      <alignment horizontal="center" vertical="top"/>
      <protection/>
    </xf>
    <xf numFmtId="164" fontId="22" fillId="20" borderId="0" xfId="0" applyFont="1" applyFill="1" applyAlignment="1" applyProtection="1">
      <alignment/>
      <protection/>
    </xf>
    <xf numFmtId="164" fontId="28" fillId="20" borderId="22" xfId="0" applyFont="1" applyFill="1" applyBorder="1" applyAlignment="1" applyProtection="1">
      <alignment horizontal="center" vertical="center" wrapText="1"/>
      <protection/>
    </xf>
    <xf numFmtId="164" fontId="28" fillId="20" borderId="22" xfId="0" applyFont="1" applyFill="1" applyBorder="1" applyAlignment="1" applyProtection="1">
      <alignment horizontal="left" vertical="center" wrapText="1"/>
      <protection/>
    </xf>
    <xf numFmtId="164" fontId="28" fillId="24" borderId="22" xfId="0" applyFont="1" applyFill="1" applyBorder="1" applyAlignment="1" applyProtection="1">
      <alignment horizontal="center" vertical="center" wrapText="1"/>
      <protection locked="0"/>
    </xf>
    <xf numFmtId="164" fontId="32" fillId="20" borderId="0" xfId="0" applyFont="1" applyFill="1" applyBorder="1" applyAlignment="1" applyProtection="1">
      <alignment wrapText="1"/>
      <protection/>
    </xf>
    <xf numFmtId="164" fontId="28" fillId="6" borderId="0" xfId="0" applyFont="1" applyFill="1" applyAlignment="1" applyProtection="1">
      <alignment wrapText="1"/>
      <protection/>
    </xf>
    <xf numFmtId="164" fontId="28" fillId="20" borderId="0" xfId="0" applyFont="1" applyFill="1" applyBorder="1" applyAlignment="1" applyProtection="1">
      <alignment wrapText="1"/>
      <protection/>
    </xf>
    <xf numFmtId="164" fontId="28" fillId="6" borderId="0" xfId="0" applyFont="1" applyFill="1" applyBorder="1" applyAlignment="1" applyProtection="1">
      <alignment wrapText="1"/>
      <protection/>
    </xf>
    <xf numFmtId="165" fontId="28" fillId="20" borderId="22" xfId="0" applyNumberFormat="1" applyFont="1" applyFill="1" applyBorder="1" applyAlignment="1" applyProtection="1">
      <alignment horizontal="center" vertical="center" wrapText="1"/>
      <protection/>
    </xf>
    <xf numFmtId="164" fontId="28" fillId="24" borderId="22" xfId="0" applyNumberFormat="1" applyFont="1" applyFill="1" applyBorder="1" applyAlignment="1" applyProtection="1">
      <alignment horizontal="center" vertical="center" wrapText="1"/>
      <protection locked="0"/>
    </xf>
    <xf numFmtId="165" fontId="32" fillId="20" borderId="22" xfId="0" applyNumberFormat="1" applyFont="1" applyFill="1" applyBorder="1" applyAlignment="1" applyProtection="1">
      <alignment horizontal="center" vertical="center" wrapText="1"/>
      <protection/>
    </xf>
    <xf numFmtId="165" fontId="28" fillId="24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20" borderId="0" xfId="0" applyFont="1" applyFill="1" applyBorder="1" applyAlignment="1" applyProtection="1">
      <alignment horizontal="center" vertical="top" wrapText="1"/>
      <protection/>
    </xf>
    <xf numFmtId="164" fontId="28" fillId="6" borderId="0" xfId="0" applyFont="1" applyFill="1" applyBorder="1" applyAlignment="1" applyProtection="1">
      <alignment vertical="top" wrapText="1"/>
      <protection/>
    </xf>
    <xf numFmtId="164" fontId="22" fillId="20" borderId="0" xfId="0" applyFont="1" applyFill="1" applyAlignment="1" applyProtection="1">
      <alignment horizontal="left" vertical="top"/>
      <protection/>
    </xf>
    <xf numFmtId="164" fontId="33" fillId="20" borderId="0" xfId="0" applyFont="1" applyFill="1" applyAlignment="1" applyProtection="1">
      <alignment horizontal="left" vertical="top"/>
      <protection/>
    </xf>
    <xf numFmtId="164" fontId="28" fillId="20" borderId="0" xfId="0" applyFont="1" applyFill="1" applyAlignment="1" applyProtection="1">
      <alignment horizontal="left" vertical="top"/>
      <protection/>
    </xf>
    <xf numFmtId="164" fontId="33" fillId="20" borderId="0" xfId="0" applyFont="1" applyFill="1" applyBorder="1" applyAlignment="1" applyProtection="1">
      <alignment horizontal="left"/>
      <protection/>
    </xf>
    <xf numFmtId="164" fontId="28" fillId="20" borderId="22" xfId="0" applyFont="1" applyFill="1" applyBorder="1" applyAlignment="1" applyProtection="1">
      <alignment horizontal="left" vertical="top"/>
      <protection/>
    </xf>
    <xf numFmtId="164" fontId="28" fillId="24" borderId="22" xfId="0" applyFont="1" applyFill="1" applyBorder="1" applyAlignment="1" applyProtection="1">
      <alignment horizontal="center" vertical="top"/>
      <protection locked="0"/>
    </xf>
    <xf numFmtId="164" fontId="28" fillId="20" borderId="0" xfId="0" applyFont="1" applyFill="1" applyBorder="1" applyAlignment="1" applyProtection="1">
      <alignment horizontal="center" vertical="top"/>
      <protection/>
    </xf>
    <xf numFmtId="166" fontId="28" fillId="24" borderId="22" xfId="0" applyNumberFormat="1" applyFont="1" applyFill="1" applyBorder="1" applyAlignment="1" applyProtection="1">
      <alignment horizontal="center" vertical="top"/>
      <protection locked="0"/>
    </xf>
    <xf numFmtId="164" fontId="33" fillId="20" borderId="0" xfId="0" applyFont="1" applyFill="1" applyAlignment="1" applyProtection="1">
      <alignment horizontal="left"/>
      <protection/>
    </xf>
    <xf numFmtId="164" fontId="33" fillId="20" borderId="0" xfId="0" applyFont="1" applyFill="1" applyAlignment="1" applyProtection="1">
      <alignment horizontal="right" vertical="top"/>
      <protection/>
    </xf>
    <xf numFmtId="164" fontId="33" fillId="20" borderId="0" xfId="0" applyFont="1" applyFill="1" applyBorder="1" applyAlignment="1" applyProtection="1">
      <alignment horizontal="center" vertical="top"/>
      <protection/>
    </xf>
    <xf numFmtId="164" fontId="0" fillId="20" borderId="0" xfId="0" applyFill="1" applyBorder="1" applyAlignment="1" applyProtection="1">
      <alignment horizontal="center" vertical="top"/>
      <protection/>
    </xf>
    <xf numFmtId="164" fontId="28" fillId="20" borderId="22" xfId="0" applyFont="1" applyFill="1" applyBorder="1" applyAlignment="1" applyProtection="1">
      <alignment horizontal="center" vertical="top"/>
      <protection/>
    </xf>
    <xf numFmtId="164" fontId="28" fillId="24" borderId="22" xfId="0" applyFont="1" applyFill="1" applyBorder="1" applyAlignment="1" applyProtection="1">
      <alignment horizontal="center" vertical="top"/>
      <protection/>
    </xf>
    <xf numFmtId="164" fontId="28" fillId="24" borderId="22" xfId="0" applyFont="1" applyFill="1" applyBorder="1" applyAlignment="1" applyProtection="1">
      <alignment horizontal="center" vertical="top" shrinkToFit="1"/>
      <protection locked="0"/>
    </xf>
    <xf numFmtId="164" fontId="34" fillId="6" borderId="0" xfId="0" applyFont="1" applyFill="1" applyAlignment="1" applyProtection="1">
      <alignment/>
      <protection/>
    </xf>
    <xf numFmtId="164" fontId="33" fillId="20" borderId="0" xfId="0" applyFont="1" applyFill="1" applyAlignment="1" applyProtection="1">
      <alignment/>
      <protection/>
    </xf>
    <xf numFmtId="164" fontId="28" fillId="24" borderId="22" xfId="0" applyFont="1" applyFill="1" applyBorder="1" applyAlignment="1" applyProtection="1">
      <alignment horizontal="justify" vertical="top" wrapText="1"/>
      <protection locked="0"/>
    </xf>
    <xf numFmtId="164" fontId="28" fillId="6" borderId="0" xfId="0" applyFont="1" applyFill="1" applyAlignment="1" applyProtection="1">
      <alignment horizontal="center" vertical="top"/>
      <protection/>
    </xf>
    <xf numFmtId="164" fontId="28" fillId="20" borderId="0" xfId="0" applyFont="1" applyFill="1" applyAlignment="1" applyProtection="1">
      <alignment horizontal="center" vertical="top"/>
      <protection/>
    </xf>
    <xf numFmtId="164" fontId="22" fillId="20" borderId="0" xfId="0" applyFont="1" applyFill="1" applyBorder="1" applyAlignment="1" applyProtection="1">
      <alignment horizontal="left" vertical="top"/>
      <protection/>
    </xf>
    <xf numFmtId="164" fontId="33" fillId="20" borderId="0" xfId="0" applyFont="1" applyFill="1" applyBorder="1" applyAlignment="1" applyProtection="1">
      <alignment horizontal="left" vertical="top"/>
      <protection/>
    </xf>
    <xf numFmtId="164" fontId="28" fillId="20" borderId="23" xfId="0" applyFont="1" applyFill="1" applyBorder="1" applyAlignment="1" applyProtection="1">
      <alignment horizontal="center" vertical="top" wrapText="1"/>
      <protection/>
    </xf>
    <xf numFmtId="164" fontId="28" fillId="20" borderId="24" xfId="0" applyFont="1" applyFill="1" applyBorder="1" applyAlignment="1" applyProtection="1">
      <alignment horizontal="center" vertical="top" wrapText="1"/>
      <protection/>
    </xf>
    <xf numFmtId="164" fontId="28" fillId="20" borderId="22" xfId="0" applyFont="1" applyFill="1" applyBorder="1" applyAlignment="1" applyProtection="1">
      <alignment horizontal="center" vertical="top" wrapText="1"/>
      <protection/>
    </xf>
    <xf numFmtId="164" fontId="28" fillId="20" borderId="25" xfId="0" applyFont="1" applyFill="1" applyBorder="1" applyAlignment="1" applyProtection="1">
      <alignment horizontal="center" vertical="top" wrapText="1"/>
      <protection/>
    </xf>
    <xf numFmtId="164" fontId="36" fillId="24" borderId="24" xfId="0" applyFont="1" applyFill="1" applyBorder="1" applyAlignment="1" applyProtection="1">
      <alignment horizontal="center" vertical="top" wrapText="1"/>
      <protection locked="0"/>
    </xf>
    <xf numFmtId="166" fontId="28" fillId="24" borderId="22" xfId="0" applyNumberFormat="1" applyFont="1" applyFill="1" applyBorder="1" applyAlignment="1" applyProtection="1">
      <alignment horizontal="center" vertical="top" wrapText="1"/>
      <protection locked="0"/>
    </xf>
    <xf numFmtId="164" fontId="28" fillId="24" borderId="22" xfId="0" applyFont="1" applyFill="1" applyBorder="1" applyAlignment="1" applyProtection="1">
      <alignment horizontal="center" vertical="top" wrapText="1"/>
      <protection locked="0"/>
    </xf>
    <xf numFmtId="164" fontId="28" fillId="24" borderId="24" xfId="0" applyFont="1" applyFill="1" applyBorder="1" applyAlignment="1" applyProtection="1">
      <alignment horizontal="center" vertical="top" wrapText="1"/>
      <protection locked="0"/>
    </xf>
    <xf numFmtId="164" fontId="0" fillId="6" borderId="0" xfId="0" applyFont="1" applyFill="1" applyBorder="1" applyAlignment="1" applyProtection="1">
      <alignment/>
      <protection/>
    </xf>
    <xf numFmtId="164" fontId="29" fillId="6" borderId="0" xfId="20" applyNumberFormat="1" applyFont="1" applyFill="1" applyBorder="1" applyAlignment="1" applyProtection="1">
      <alignment/>
      <protection/>
    </xf>
    <xf numFmtId="164" fontId="0" fillId="20" borderId="0" xfId="0" applyFont="1" applyFill="1" applyBorder="1" applyAlignment="1" applyProtection="1">
      <alignment/>
      <protection/>
    </xf>
    <xf numFmtId="164" fontId="33" fillId="20" borderId="22" xfId="0" applyFont="1" applyFill="1" applyBorder="1" applyAlignment="1" applyProtection="1">
      <alignment horizontal="left" vertical="center" wrapText="1"/>
      <protection/>
    </xf>
    <xf numFmtId="164" fontId="28" fillId="0" borderId="22" xfId="0" applyFont="1" applyFill="1" applyBorder="1" applyAlignment="1" applyProtection="1">
      <alignment horizontal="center" vertical="top" wrapText="1"/>
      <protection locked="0"/>
    </xf>
    <xf numFmtId="164" fontId="28" fillId="0" borderId="23" xfId="0" applyFont="1" applyFill="1" applyBorder="1" applyAlignment="1" applyProtection="1">
      <alignment horizontal="center" vertical="top" wrapText="1"/>
      <protection locked="0"/>
    </xf>
    <xf numFmtId="164" fontId="28" fillId="0" borderId="26" xfId="0" applyFont="1" applyFill="1" applyBorder="1" applyAlignment="1" applyProtection="1">
      <alignment horizontal="center" vertical="top" wrapText="1"/>
      <protection locked="0"/>
    </xf>
    <xf numFmtId="164" fontId="38" fillId="20" borderId="27" xfId="0" applyFont="1" applyFill="1" applyBorder="1" applyAlignment="1" applyProtection="1">
      <alignment horizontal="center" vertical="top" wrapText="1"/>
      <protection/>
    </xf>
    <xf numFmtId="164" fontId="38" fillId="20" borderId="28" xfId="0" applyFont="1" applyFill="1" applyBorder="1" applyAlignment="1" applyProtection="1">
      <alignment horizontal="center" vertical="top" wrapText="1"/>
      <protection/>
    </xf>
    <xf numFmtId="164" fontId="38" fillId="20" borderId="29" xfId="0" applyFont="1" applyFill="1" applyBorder="1" applyAlignment="1" applyProtection="1">
      <alignment horizontal="center" vertical="top" wrapText="1"/>
      <protection/>
    </xf>
    <xf numFmtId="164" fontId="38" fillId="20" borderId="30" xfId="0" applyFont="1" applyFill="1" applyBorder="1" applyAlignment="1" applyProtection="1">
      <alignment horizontal="center" vertical="top" wrapText="1"/>
      <protection/>
    </xf>
    <xf numFmtId="167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28" fillId="20" borderId="22" xfId="0" applyFont="1" applyFill="1" applyBorder="1" applyAlignment="1" applyProtection="1">
      <alignment horizontal="left" vertical="top" wrapText="1"/>
      <protection/>
    </xf>
    <xf numFmtId="164" fontId="28" fillId="20" borderId="22" xfId="0" applyFont="1" applyFill="1" applyBorder="1" applyAlignment="1" applyProtection="1">
      <alignment vertical="top" wrapText="1"/>
      <protection/>
    </xf>
    <xf numFmtId="164" fontId="28" fillId="0" borderId="22" xfId="0" applyFont="1" applyFill="1" applyBorder="1" applyAlignment="1" applyProtection="1">
      <alignment horizontal="justify" vertical="top" wrapText="1"/>
      <protection locked="0"/>
    </xf>
    <xf numFmtId="164" fontId="32" fillId="20" borderId="22" xfId="0" applyFont="1" applyFill="1" applyBorder="1" applyAlignment="1" applyProtection="1">
      <alignment horizontal="center" vertical="top" wrapText="1"/>
      <protection/>
    </xf>
    <xf numFmtId="164" fontId="28" fillId="0" borderId="22" xfId="0" applyFont="1" applyFill="1" applyBorder="1" applyAlignment="1" applyProtection="1">
      <alignment vertical="top" wrapText="1"/>
      <protection locked="0"/>
    </xf>
    <xf numFmtId="167" fontId="28" fillId="0" borderId="22" xfId="0" applyNumberFormat="1" applyFont="1" applyFill="1" applyBorder="1" applyAlignment="1" applyProtection="1">
      <alignment vertical="top" wrapText="1"/>
      <protection locked="0"/>
    </xf>
    <xf numFmtId="164" fontId="28" fillId="20" borderId="26" xfId="0" applyFont="1" applyFill="1" applyBorder="1" applyAlignment="1" applyProtection="1">
      <alignment vertical="top" wrapText="1"/>
      <protection/>
    </xf>
    <xf numFmtId="164" fontId="28" fillId="20" borderId="31" xfId="0" applyFont="1" applyFill="1" applyBorder="1" applyAlignment="1" applyProtection="1">
      <alignment vertical="top" wrapText="1"/>
      <protection/>
    </xf>
    <xf numFmtId="167" fontId="28" fillId="22" borderId="24" xfId="0" applyNumberFormat="1" applyFont="1" applyFill="1" applyBorder="1" applyAlignment="1" applyProtection="1">
      <alignment vertical="top" wrapText="1"/>
      <protection/>
    </xf>
    <xf numFmtId="164" fontId="0" fillId="6" borderId="0" xfId="0" applyFont="1" applyFill="1" applyBorder="1" applyAlignment="1">
      <alignment/>
    </xf>
    <xf numFmtId="164" fontId="33" fillId="20" borderId="22" xfId="0" applyFont="1" applyFill="1" applyBorder="1" applyAlignment="1" applyProtection="1">
      <alignment horizontal="left" vertical="top" wrapText="1"/>
      <protection/>
    </xf>
    <xf numFmtId="164" fontId="28" fillId="0" borderId="22" xfId="0" applyFont="1" applyFill="1" applyBorder="1" applyAlignment="1" applyProtection="1">
      <alignment horizontal="left" vertical="top" wrapText="1"/>
      <protection locked="0"/>
    </xf>
    <xf numFmtId="164" fontId="0" fillId="6" borderId="0" xfId="0" applyFont="1" applyFill="1" applyAlignment="1">
      <alignment vertical="top"/>
    </xf>
    <xf numFmtId="164" fontId="29" fillId="6" borderId="0" xfId="20" applyNumberFormat="1" applyFont="1" applyFill="1" applyBorder="1" applyAlignment="1" applyProtection="1">
      <alignment vertical="top"/>
      <protection/>
    </xf>
    <xf numFmtId="164" fontId="0" fillId="20" borderId="0" xfId="0" applyFont="1" applyFill="1" applyAlignment="1">
      <alignment vertical="top"/>
    </xf>
    <xf numFmtId="164" fontId="0" fillId="22" borderId="0" xfId="0" applyFont="1" applyFill="1" applyAlignment="1">
      <alignment vertical="top"/>
    </xf>
    <xf numFmtId="164" fontId="22" fillId="20" borderId="0" xfId="0" applyFont="1" applyFill="1" applyAlignment="1">
      <alignment vertical="top"/>
    </xf>
    <xf numFmtId="164" fontId="28" fillId="6" borderId="0" xfId="0" applyFont="1" applyFill="1" applyAlignment="1">
      <alignment vertical="top"/>
    </xf>
    <xf numFmtId="164" fontId="28" fillId="20" borderId="0" xfId="0" applyFont="1" applyFill="1" applyAlignment="1">
      <alignment vertical="top"/>
    </xf>
    <xf numFmtId="164" fontId="33" fillId="20" borderId="0" xfId="0" applyFont="1" applyFill="1" applyAlignment="1">
      <alignment vertical="top"/>
    </xf>
    <xf numFmtId="164" fontId="28" fillId="20" borderId="22" xfId="0" applyFont="1" applyFill="1" applyBorder="1" applyAlignment="1">
      <alignment horizontal="left" vertical="top" wrapText="1"/>
    </xf>
    <xf numFmtId="164" fontId="28" fillId="20" borderId="23" xfId="0" applyFont="1" applyFill="1" applyBorder="1" applyAlignment="1">
      <alignment horizontal="center" vertical="top" wrapText="1"/>
    </xf>
    <xf numFmtId="164" fontId="28" fillId="20" borderId="23" xfId="0" applyFont="1" applyFill="1" applyBorder="1" applyAlignment="1">
      <alignment horizontal="center" vertical="top"/>
    </xf>
    <xf numFmtId="164" fontId="28" fillId="20" borderId="32" xfId="0" applyFont="1" applyFill="1" applyBorder="1" applyAlignment="1">
      <alignment horizontal="center" vertical="center" wrapText="1"/>
    </xf>
    <xf numFmtId="164" fontId="28" fillId="24" borderId="32" xfId="0" applyFont="1" applyFill="1" applyBorder="1" applyAlignment="1" applyProtection="1">
      <alignment horizontal="center" vertical="center" wrapText="1"/>
      <protection locked="0"/>
    </xf>
    <xf numFmtId="164" fontId="28" fillId="20" borderId="22" xfId="0" applyFont="1" applyFill="1" applyBorder="1" applyAlignment="1">
      <alignment horizontal="center" vertical="top" wrapText="1"/>
    </xf>
    <xf numFmtId="167" fontId="32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32" fillId="0" borderId="32" xfId="0" applyNumberFormat="1" applyFont="1" applyFill="1" applyBorder="1" applyAlignment="1" applyProtection="1">
      <alignment horizontal="center" vertical="top" wrapText="1"/>
      <protection locked="0"/>
    </xf>
    <xf numFmtId="167" fontId="32" fillId="0" borderId="22" xfId="0" applyNumberFormat="1" applyFont="1" applyFill="1" applyBorder="1" applyAlignment="1" applyProtection="1">
      <alignment horizontal="center" vertical="top"/>
      <protection locked="0"/>
    </xf>
    <xf numFmtId="164" fontId="0" fillId="20" borderId="22" xfId="0" applyFont="1" applyFill="1" applyBorder="1" applyAlignment="1">
      <alignment horizontal="left" vertical="top"/>
    </xf>
    <xf numFmtId="164" fontId="28" fillId="22" borderId="0" xfId="0" applyFont="1" applyFill="1" applyAlignment="1">
      <alignment vertical="top"/>
    </xf>
    <xf numFmtId="164" fontId="0" fillId="0" borderId="22" xfId="0" applyFont="1" applyFill="1" applyBorder="1" applyAlignment="1" applyProtection="1">
      <alignment horizontal="left" vertical="top"/>
      <protection locked="0"/>
    </xf>
    <xf numFmtId="167" fontId="32" fillId="22" borderId="22" xfId="0" applyNumberFormat="1" applyFont="1" applyFill="1" applyBorder="1" applyAlignment="1">
      <alignment horizontal="center" vertical="top" wrapText="1"/>
    </xf>
    <xf numFmtId="164" fontId="28" fillId="20" borderId="23" xfId="0" applyFont="1" applyFill="1" applyBorder="1" applyAlignment="1">
      <alignment horizontal="center" vertical="center" wrapText="1"/>
    </xf>
    <xf numFmtId="164" fontId="28" fillId="20" borderId="29" xfId="0" applyFont="1" applyFill="1" applyBorder="1" applyAlignment="1">
      <alignment vertical="top"/>
    </xf>
    <xf numFmtId="164" fontId="28" fillId="20" borderId="33" xfId="0" applyFont="1" applyFill="1" applyBorder="1" applyAlignment="1">
      <alignment vertical="top" wrapText="1"/>
    </xf>
    <xf numFmtId="164" fontId="28" fillId="20" borderId="30" xfId="0" applyFont="1" applyFill="1" applyBorder="1" applyAlignment="1">
      <alignment vertical="top" wrapText="1"/>
    </xf>
    <xf numFmtId="164" fontId="28" fillId="20" borderId="32" xfId="0" applyFont="1" applyFill="1" applyBorder="1" applyAlignment="1">
      <alignment horizontal="center" vertical="top" wrapText="1"/>
    </xf>
    <xf numFmtId="164" fontId="28" fillId="0" borderId="22" xfId="0" applyFont="1" applyFill="1" applyBorder="1" applyAlignment="1" applyProtection="1">
      <alignment horizontal="center" vertical="top"/>
      <protection locked="0"/>
    </xf>
    <xf numFmtId="167" fontId="32" fillId="24" borderId="22" xfId="0" applyNumberFormat="1" applyFont="1" applyFill="1" applyBorder="1" applyAlignment="1" applyProtection="1">
      <alignment horizontal="center" vertical="top" wrapText="1"/>
      <protection locked="0"/>
    </xf>
    <xf numFmtId="164" fontId="28" fillId="20" borderId="22" xfId="0" applyFont="1" applyFill="1" applyBorder="1" applyAlignment="1">
      <alignment horizontal="center" vertical="center" wrapText="1"/>
    </xf>
    <xf numFmtId="167" fontId="32" fillId="22" borderId="22" xfId="0" applyNumberFormat="1" applyFont="1" applyFill="1" applyBorder="1" applyAlignment="1">
      <alignment horizontal="center" vertical="top"/>
    </xf>
    <xf numFmtId="164" fontId="28" fillId="20" borderId="32" xfId="0" applyFont="1" applyFill="1" applyBorder="1" applyAlignment="1">
      <alignment horizontal="center" vertical="top"/>
    </xf>
    <xf numFmtId="164" fontId="28" fillId="20" borderId="22" xfId="0" applyFont="1" applyFill="1" applyBorder="1" applyAlignment="1">
      <alignment horizontal="center" vertical="top"/>
    </xf>
    <xf numFmtId="167" fontId="32" fillId="24" borderId="22" xfId="0" applyNumberFormat="1" applyFont="1" applyFill="1" applyBorder="1" applyAlignment="1" applyProtection="1">
      <alignment horizontal="center" vertical="top"/>
      <protection locked="0"/>
    </xf>
    <xf numFmtId="164" fontId="28" fillId="6" borderId="0" xfId="0" applyFont="1" applyFill="1" applyAlignment="1">
      <alignment/>
    </xf>
    <xf numFmtId="164" fontId="40" fillId="6" borderId="0" xfId="20" applyNumberFormat="1" applyFont="1" applyFill="1" applyBorder="1" applyAlignment="1" applyProtection="1">
      <alignment/>
      <protection/>
    </xf>
    <xf numFmtId="164" fontId="28" fillId="6" borderId="0" xfId="0" applyFont="1" applyFill="1" applyBorder="1" applyAlignment="1">
      <alignment horizontal="center" vertical="top"/>
    </xf>
    <xf numFmtId="167" fontId="28" fillId="24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20" borderId="22" xfId="0" applyFont="1" applyFill="1" applyBorder="1" applyAlignment="1">
      <alignment horizontal="right" vertical="center" wrapText="1"/>
    </xf>
    <xf numFmtId="167" fontId="28" fillId="22" borderId="22" xfId="0" applyNumberFormat="1" applyFont="1" applyFill="1" applyBorder="1" applyAlignment="1">
      <alignment horizontal="center" vertical="center"/>
    </xf>
    <xf numFmtId="167" fontId="28" fillId="24" borderId="22" xfId="0" applyNumberFormat="1" applyFont="1" applyFill="1" applyBorder="1" applyAlignment="1" applyProtection="1">
      <alignment horizontal="center" vertical="center"/>
      <protection locked="0"/>
    </xf>
    <xf numFmtId="164" fontId="28" fillId="6" borderId="0" xfId="0" applyFont="1" applyFill="1" applyAlignment="1">
      <alignment horizontal="center" vertical="top"/>
    </xf>
    <xf numFmtId="164" fontId="28" fillId="20" borderId="26" xfId="0" applyFont="1" applyFill="1" applyBorder="1" applyAlignment="1">
      <alignment horizontal="center" vertical="top" wrapText="1"/>
    </xf>
    <xf numFmtId="164" fontId="28" fillId="20" borderId="22" xfId="0" applyFont="1" applyFill="1" applyBorder="1" applyAlignment="1" applyProtection="1">
      <alignment horizontal="center" vertical="top" wrapText="1"/>
      <protection locked="0"/>
    </xf>
    <xf numFmtId="164" fontId="28" fillId="20" borderId="22" xfId="0" applyFont="1" applyFill="1" applyBorder="1" applyAlignment="1" applyProtection="1">
      <alignment horizontal="center" vertical="top"/>
      <protection locked="0"/>
    </xf>
    <xf numFmtId="164" fontId="28" fillId="0" borderId="22" xfId="0" applyFont="1" applyBorder="1" applyAlignment="1" applyProtection="1">
      <alignment horizontal="center" vertical="top" wrapText="1"/>
      <protection locked="0"/>
    </xf>
    <xf numFmtId="164" fontId="28" fillId="0" borderId="22" xfId="0" applyFont="1" applyBorder="1" applyAlignment="1" applyProtection="1">
      <alignment vertical="top" wrapText="1"/>
      <protection locked="0"/>
    </xf>
    <xf numFmtId="167" fontId="28" fillId="22" borderId="22" xfId="0" applyNumberFormat="1" applyFont="1" applyFill="1" applyBorder="1" applyAlignment="1">
      <alignment horizontal="center" vertical="top" wrapText="1"/>
    </xf>
    <xf numFmtId="167" fontId="28" fillId="24" borderId="22" xfId="0" applyNumberFormat="1" applyFont="1" applyFill="1" applyBorder="1" applyAlignment="1" applyProtection="1">
      <alignment horizontal="center" vertical="top" wrapText="1"/>
      <protection locked="0"/>
    </xf>
    <xf numFmtId="167" fontId="28" fillId="24" borderId="22" xfId="0" applyNumberFormat="1" applyFont="1" applyFill="1" applyBorder="1" applyAlignment="1" applyProtection="1">
      <alignment horizontal="center" vertical="top"/>
      <protection locked="0"/>
    </xf>
    <xf numFmtId="164" fontId="28" fillId="20" borderId="26" xfId="0" applyFont="1" applyFill="1" applyBorder="1" applyAlignment="1">
      <alignment horizontal="right" vertical="top" wrapText="1"/>
    </xf>
    <xf numFmtId="167" fontId="28" fillId="0" borderId="22" xfId="0" applyNumberFormat="1" applyFont="1" applyFill="1" applyBorder="1" applyAlignment="1" applyProtection="1">
      <alignment horizontal="center" vertical="top"/>
      <protection locked="0"/>
    </xf>
    <xf numFmtId="164" fontId="28" fillId="20" borderId="22" xfId="0" applyFont="1" applyFill="1" applyBorder="1" applyAlignment="1">
      <alignment vertical="top" wrapText="1"/>
    </xf>
    <xf numFmtId="164" fontId="28" fillId="20" borderId="22" xfId="0" applyFont="1" applyFill="1" applyBorder="1" applyAlignment="1">
      <alignment vertical="top"/>
    </xf>
    <xf numFmtId="164" fontId="33" fillId="20" borderId="22" xfId="0" applyFont="1" applyFill="1" applyBorder="1" applyAlignment="1">
      <alignment horizontal="center" vertical="top" wrapText="1"/>
    </xf>
    <xf numFmtId="164" fontId="33" fillId="20" borderId="0" xfId="0" applyFont="1" applyFill="1" applyBorder="1" applyAlignment="1">
      <alignment horizontal="center" vertical="top" wrapText="1"/>
    </xf>
    <xf numFmtId="167" fontId="28" fillId="20" borderId="0" xfId="0" applyNumberFormat="1" applyFont="1" applyFill="1" applyBorder="1" applyAlignment="1">
      <alignment horizontal="center" vertical="top" wrapText="1"/>
    </xf>
    <xf numFmtId="164" fontId="33" fillId="20" borderId="33" xfId="0" applyFont="1" applyFill="1" applyBorder="1" applyAlignment="1">
      <alignment horizontal="left" vertical="top" wrapText="1"/>
    </xf>
    <xf numFmtId="167" fontId="28" fillId="20" borderId="22" xfId="0" applyNumberFormat="1" applyFont="1" applyFill="1" applyBorder="1" applyAlignment="1">
      <alignment horizontal="center" vertical="top" wrapText="1"/>
    </xf>
    <xf numFmtId="164" fontId="28" fillId="0" borderId="26" xfId="0" applyFont="1" applyBorder="1" applyAlignment="1" applyProtection="1">
      <alignment horizontal="center" vertical="top" wrapText="1"/>
      <protection locked="0"/>
    </xf>
    <xf numFmtId="164" fontId="42" fillId="0" borderId="0" xfId="0" applyFont="1" applyAlignment="1">
      <alignment/>
    </xf>
    <xf numFmtId="164" fontId="0" fillId="20" borderId="0" xfId="0" applyFill="1" applyAlignment="1">
      <alignment/>
    </xf>
    <xf numFmtId="164" fontId="42" fillId="20" borderId="0" xfId="0" applyFont="1" applyFill="1" applyAlignment="1">
      <alignment/>
    </xf>
    <xf numFmtId="164" fontId="0" fillId="0" borderId="0" xfId="0" applyFont="1" applyAlignment="1">
      <alignment/>
    </xf>
    <xf numFmtId="164" fontId="28" fillId="20" borderId="0" xfId="0" applyFont="1" applyFill="1" applyAlignment="1" applyProtection="1">
      <alignment vertical="top"/>
      <protection/>
    </xf>
    <xf numFmtId="164" fontId="22" fillId="20" borderId="0" xfId="0" applyFont="1" applyFill="1" applyAlignment="1" applyProtection="1">
      <alignment vertical="top"/>
      <protection/>
    </xf>
    <xf numFmtId="164" fontId="33" fillId="20" borderId="0" xfId="0" applyFont="1" applyFill="1" applyBorder="1" applyAlignment="1" applyProtection="1">
      <alignment vertical="top"/>
      <protection/>
    </xf>
    <xf numFmtId="164" fontId="33" fillId="20" borderId="0" xfId="0" applyFont="1" applyFill="1" applyAlignment="1" applyProtection="1">
      <alignment vertical="top"/>
      <protection/>
    </xf>
    <xf numFmtId="164" fontId="28" fillId="20" borderId="28" xfId="0" applyFont="1" applyFill="1" applyBorder="1" applyAlignment="1" applyProtection="1">
      <alignment horizontal="center" vertical="top" wrapText="1"/>
      <protection/>
    </xf>
    <xf numFmtId="164" fontId="28" fillId="20" borderId="32" xfId="0" applyFont="1" applyFill="1" applyBorder="1" applyAlignment="1" applyProtection="1">
      <alignment horizontal="center" vertical="top" wrapText="1"/>
      <protection/>
    </xf>
    <xf numFmtId="164" fontId="28" fillId="20" borderId="30" xfId="0" applyFont="1" applyFill="1" applyBorder="1" applyAlignment="1" applyProtection="1">
      <alignment horizontal="center" vertical="top" wrapText="1"/>
      <protection/>
    </xf>
    <xf numFmtId="164" fontId="28" fillId="24" borderId="32" xfId="0" applyFont="1" applyFill="1" applyBorder="1" applyAlignment="1" applyProtection="1">
      <alignment horizontal="center" vertical="top" wrapText="1"/>
      <protection locked="0"/>
    </xf>
    <xf numFmtId="164" fontId="28" fillId="20" borderId="0" xfId="0" applyFont="1" applyFill="1" applyBorder="1" applyAlignment="1" applyProtection="1">
      <alignment vertical="top" wrapText="1"/>
      <protection/>
    </xf>
    <xf numFmtId="164" fontId="43" fillId="20" borderId="22" xfId="0" applyFont="1" applyFill="1" applyBorder="1" applyAlignment="1" applyProtection="1">
      <alignment horizontal="center" vertical="top" wrapText="1"/>
      <protection/>
    </xf>
    <xf numFmtId="168" fontId="28" fillId="20" borderId="22" xfId="0" applyNumberFormat="1" applyFont="1" applyFill="1" applyBorder="1" applyAlignment="1" applyProtection="1">
      <alignment horizontal="center" vertical="top" wrapText="1"/>
      <protection/>
    </xf>
    <xf numFmtId="164" fontId="28" fillId="24" borderId="22" xfId="0" applyFont="1" applyFill="1" applyBorder="1" applyAlignment="1" applyProtection="1">
      <alignment horizontal="left" vertical="top" wrapText="1"/>
      <protection locked="0"/>
    </xf>
    <xf numFmtId="164" fontId="28" fillId="20" borderId="27" xfId="0" applyFont="1" applyFill="1" applyBorder="1" applyAlignment="1" applyProtection="1">
      <alignment horizontal="center" vertical="top" wrapText="1"/>
      <protection/>
    </xf>
    <xf numFmtId="164" fontId="0" fillId="0" borderId="0" xfId="0" applyAlignment="1">
      <alignment/>
    </xf>
    <xf numFmtId="168" fontId="28" fillId="20" borderId="26" xfId="0" applyNumberFormat="1" applyFont="1" applyFill="1" applyBorder="1" applyAlignment="1" applyProtection="1">
      <alignment horizontal="center" vertical="top" wrapText="1"/>
      <protection/>
    </xf>
    <xf numFmtId="168" fontId="28" fillId="20" borderId="24" xfId="0" applyNumberFormat="1" applyFont="1" applyFill="1" applyBorder="1" applyAlignment="1" applyProtection="1">
      <alignment horizontal="center" vertical="top" wrapText="1"/>
      <protection/>
    </xf>
    <xf numFmtId="167" fontId="32" fillId="22" borderId="24" xfId="0" applyNumberFormat="1" applyFont="1" applyFill="1" applyBorder="1" applyAlignment="1" applyProtection="1">
      <alignment horizontal="center" vertical="center" wrapText="1"/>
      <protection/>
    </xf>
    <xf numFmtId="167" fontId="32" fillId="22" borderId="22" xfId="0" applyNumberFormat="1" applyFont="1" applyFill="1" applyBorder="1" applyAlignment="1" applyProtection="1">
      <alignment horizontal="center" vertical="center" wrapText="1"/>
      <protection/>
    </xf>
    <xf numFmtId="167" fontId="32" fillId="22" borderId="32" xfId="0" applyNumberFormat="1" applyFont="1" applyFill="1" applyBorder="1" applyAlignment="1" applyProtection="1">
      <alignment horizontal="center" vertical="center" wrapText="1"/>
      <protection/>
    </xf>
    <xf numFmtId="164" fontId="28" fillId="20" borderId="22" xfId="0" applyFont="1" applyFill="1" applyBorder="1" applyAlignment="1" applyProtection="1">
      <alignment horizontal="right" vertical="top" wrapText="1"/>
      <protection/>
    </xf>
    <xf numFmtId="164" fontId="28" fillId="20" borderId="0" xfId="0" applyFont="1" applyFill="1" applyBorder="1" applyAlignment="1" applyProtection="1">
      <alignment horizontal="left" vertical="top" wrapText="1"/>
      <protection/>
    </xf>
    <xf numFmtId="164" fontId="28" fillId="20" borderId="26" xfId="0" applyFont="1" applyFill="1" applyBorder="1" applyAlignment="1" applyProtection="1">
      <alignment horizontal="left" vertical="top" wrapText="1"/>
      <protection/>
    </xf>
    <xf numFmtId="164" fontId="28" fillId="4" borderId="22" xfId="0" applyFont="1" applyFill="1" applyBorder="1" applyAlignment="1" applyProtection="1">
      <alignment horizontal="left" vertical="top" wrapText="1"/>
      <protection/>
    </xf>
    <xf numFmtId="167" fontId="32" fillId="24" borderId="32" xfId="0" applyNumberFormat="1" applyFont="1" applyFill="1" applyBorder="1" applyAlignment="1" applyProtection="1">
      <alignment horizontal="center" vertical="top" wrapText="1"/>
      <protection locked="0"/>
    </xf>
    <xf numFmtId="167" fontId="32" fillId="22" borderId="22" xfId="0" applyNumberFormat="1" applyFont="1" applyFill="1" applyBorder="1" applyAlignment="1" applyProtection="1">
      <alignment horizontal="center" vertical="top" wrapText="1"/>
      <protection/>
    </xf>
    <xf numFmtId="164" fontId="28" fillId="20" borderId="0" xfId="0" applyFont="1" applyFill="1" applyAlignment="1" applyProtection="1">
      <alignment/>
      <protection/>
    </xf>
    <xf numFmtId="164" fontId="28" fillId="6" borderId="0" xfId="0" applyFont="1" applyFill="1" applyAlignment="1" applyProtection="1">
      <alignment/>
      <protection/>
    </xf>
    <xf numFmtId="164" fontId="22" fillId="20" borderId="0" xfId="0" applyFont="1" applyFill="1" applyAlignment="1" applyProtection="1">
      <alignment/>
      <protection/>
    </xf>
    <xf numFmtId="164" fontId="33" fillId="20" borderId="0" xfId="0" applyFont="1" applyFill="1" applyAlignment="1" applyProtection="1">
      <alignment/>
      <protection/>
    </xf>
    <xf numFmtId="164" fontId="28" fillId="20" borderId="26" xfId="0" applyFont="1" applyFill="1" applyBorder="1" applyAlignment="1" applyProtection="1">
      <alignment horizontal="center" vertical="top" wrapText="1"/>
      <protection/>
    </xf>
    <xf numFmtId="164" fontId="28" fillId="4" borderId="22" xfId="0" applyFont="1" applyFill="1" applyBorder="1" applyAlignment="1" applyProtection="1">
      <alignment vertical="top" wrapText="1"/>
      <protection/>
    </xf>
    <xf numFmtId="170" fontId="28" fillId="24" borderId="22" xfId="19" applyFont="1" applyFill="1" applyBorder="1" applyAlignment="1" applyProtection="1">
      <alignment horizontal="right" vertical="top" wrapText="1"/>
      <protection locked="0"/>
    </xf>
    <xf numFmtId="164" fontId="32" fillId="20" borderId="22" xfId="0" applyFont="1" applyFill="1" applyBorder="1" applyAlignment="1" applyProtection="1">
      <alignment/>
      <protection/>
    </xf>
    <xf numFmtId="167" fontId="32" fillId="20" borderId="22" xfId="0" applyNumberFormat="1" applyFont="1" applyFill="1" applyBorder="1" applyAlignment="1" applyProtection="1">
      <alignment/>
      <protection/>
    </xf>
    <xf numFmtId="164" fontId="32" fillId="20" borderId="22" xfId="0" applyFont="1" applyFill="1" applyBorder="1" applyAlignment="1" applyProtection="1">
      <alignment horizontal="center" vertical="top"/>
      <protection/>
    </xf>
    <xf numFmtId="167" fontId="32" fillId="22" borderId="22" xfId="0" applyNumberFormat="1" applyFont="1" applyFill="1" applyBorder="1" applyAlignment="1" applyProtection="1">
      <alignment horizontal="center" vertical="top"/>
      <protection/>
    </xf>
    <xf numFmtId="164" fontId="28" fillId="4" borderId="26" xfId="0" applyFont="1" applyFill="1" applyBorder="1" applyAlignment="1" applyProtection="1">
      <alignment vertical="top" wrapText="1"/>
      <protection/>
    </xf>
    <xf numFmtId="171" fontId="28" fillId="20" borderId="22" xfId="0" applyNumberFormat="1" applyFont="1" applyFill="1" applyBorder="1" applyAlignment="1" applyProtection="1">
      <alignment horizontal="center" vertical="top" wrapText="1"/>
      <protection/>
    </xf>
    <xf numFmtId="172" fontId="32" fillId="20" borderId="0" xfId="0" applyNumberFormat="1" applyFont="1" applyFill="1" applyAlignment="1" applyProtection="1">
      <alignment horizontal="center" vertical="top"/>
      <protection/>
    </xf>
    <xf numFmtId="172" fontId="32" fillId="20" borderId="26" xfId="0" applyNumberFormat="1" applyFont="1" applyFill="1" applyBorder="1" applyAlignment="1" applyProtection="1">
      <alignment horizontal="center" vertical="top" wrapText="1"/>
      <protection/>
    </xf>
    <xf numFmtId="172" fontId="32" fillId="20" borderId="22" xfId="0" applyNumberFormat="1" applyFont="1" applyFill="1" applyBorder="1" applyAlignment="1" applyProtection="1">
      <alignment horizontal="center" vertical="top" wrapText="1"/>
      <protection/>
    </xf>
    <xf numFmtId="164" fontId="28" fillId="4" borderId="22" xfId="0" applyFont="1" applyFill="1" applyBorder="1" applyAlignment="1" applyProtection="1">
      <alignment horizontal="center" vertical="top" wrapText="1"/>
      <protection/>
    </xf>
    <xf numFmtId="173" fontId="28" fillId="22" borderId="22" xfId="0" applyNumberFormat="1" applyFont="1" applyFill="1" applyBorder="1" applyAlignment="1" applyProtection="1">
      <alignment horizontal="center" vertical="top" wrapText="1"/>
      <protection/>
    </xf>
    <xf numFmtId="164" fontId="28" fillId="24" borderId="0" xfId="0" applyFont="1" applyFill="1" applyBorder="1" applyAlignment="1" applyProtection="1">
      <alignment horizontal="center"/>
      <protection locked="0"/>
    </xf>
    <xf numFmtId="164" fontId="28" fillId="20" borderId="0" xfId="0" applyFont="1" applyFill="1" applyBorder="1" applyAlignment="1" applyProtection="1">
      <alignment horizontal="center"/>
      <protection/>
    </xf>
  </cellXfs>
  <cellStyles count="7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EditD" xfId="48"/>
    <cellStyle name="EditDEF" xfId="49"/>
    <cellStyle name="EditE" xfId="50"/>
    <cellStyle name="EditG" xfId="51"/>
    <cellStyle name="GrayA" xfId="52"/>
    <cellStyle name="GrayB" xfId="53"/>
    <cellStyle name="GrayC" xfId="54"/>
    <cellStyle name="GrayD" xfId="55"/>
    <cellStyle name="GrayE" xfId="56"/>
    <cellStyle name="GrayF" xfId="57"/>
    <cellStyle name="GrayG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e" xfId="65"/>
    <cellStyle name="Normalny_PeĹ‚ny plan projektu" xfId="66"/>
    <cellStyle name="Obliczenia" xfId="67"/>
    <cellStyle name="Przyp" xfId="68"/>
    <cellStyle name="Przypisy" xfId="69"/>
    <cellStyle name="Suma" xfId="70"/>
    <cellStyle name="Tekst objaśnienia" xfId="71"/>
    <cellStyle name="Tekst ostrzeżenia" xfId="72"/>
    <cellStyle name="Tytuł" xfId="73"/>
    <cellStyle name="Uwaga" xfId="74"/>
    <cellStyle name="WhiteA" xfId="75"/>
    <cellStyle name="WhiteABC" xfId="76"/>
    <cellStyle name="WhiteB" xfId="77"/>
    <cellStyle name="WhiteC" xfId="78"/>
    <cellStyle name="WhiteD" xfId="79"/>
    <cellStyle name="WhiteE" xfId="80"/>
    <cellStyle name="WhiteF" xfId="81"/>
    <cellStyle name="WhiteH" xfId="82"/>
    <cellStyle name="WhiteI" xfId="83"/>
    <cellStyle name="Złe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2</xdr:col>
      <xdr:colOff>38100</xdr:colOff>
      <xdr:row>24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66675" y="4638675"/>
          <a:ext cx="762000" cy="238125"/>
          <a:chOff x="111" y="7278"/>
          <a:chExt cx="1281" cy="379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2</xdr:col>
      <xdr:colOff>66675</xdr:colOff>
      <xdr:row>6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85725" y="1352550"/>
          <a:ext cx="781050" cy="266700"/>
          <a:chOff x="142" y="2139"/>
          <a:chExt cx="1319" cy="423"/>
        </a:xfrm>
        <a:solidFill>
          <a:srgbClr val="FFFFFF"/>
        </a:solidFill>
      </xdr:grpSpPr>
    </xdr:grpSp>
    <xdr:clientData/>
  </xdr:twoCellAnchor>
  <xdr:twoCellAnchor>
    <xdr:from>
      <xdr:col>0</xdr:col>
      <xdr:colOff>76200</xdr:colOff>
      <xdr:row>8</xdr:row>
      <xdr:rowOff>0</xdr:rowOff>
    </xdr:from>
    <xdr:to>
      <xdr:col>2</xdr:col>
      <xdr:colOff>104775</xdr:colOff>
      <xdr:row>8</xdr:row>
      <xdr:rowOff>219075</xdr:rowOff>
    </xdr:to>
    <xdr:grpSp>
      <xdr:nvGrpSpPr>
        <xdr:cNvPr id="4" name="Group 4"/>
        <xdr:cNvGrpSpPr>
          <a:grpSpLocks/>
        </xdr:cNvGrpSpPr>
      </xdr:nvGrpSpPr>
      <xdr:grpSpPr>
        <a:xfrm>
          <a:off x="76200" y="1981200"/>
          <a:ext cx="828675" cy="219075"/>
          <a:chOff x="126" y="3125"/>
          <a:chExt cx="1366" cy="349"/>
        </a:xfrm>
        <a:solidFill>
          <a:srgbClr val="FFFFFF"/>
        </a:solidFill>
      </xdr:grpSpPr>
    </xdr:grpSp>
    <xdr:clientData/>
  </xdr:twoCellAnchor>
  <xdr:twoCellAnchor>
    <xdr:from>
      <xdr:col>0</xdr:col>
      <xdr:colOff>85725</xdr:colOff>
      <xdr:row>10</xdr:row>
      <xdr:rowOff>142875</xdr:rowOff>
    </xdr:from>
    <xdr:to>
      <xdr:col>2</xdr:col>
      <xdr:colOff>66675</xdr:colOff>
      <xdr:row>10</xdr:row>
      <xdr:rowOff>390525</xdr:rowOff>
    </xdr:to>
    <xdr:grpSp>
      <xdr:nvGrpSpPr>
        <xdr:cNvPr id="7" name="Group 7"/>
        <xdr:cNvGrpSpPr>
          <a:grpSpLocks/>
        </xdr:cNvGrpSpPr>
      </xdr:nvGrpSpPr>
      <xdr:grpSpPr>
        <a:xfrm>
          <a:off x="85725" y="2733675"/>
          <a:ext cx="781050" cy="247650"/>
          <a:chOff x="142" y="4305"/>
          <a:chExt cx="1319" cy="381"/>
        </a:xfrm>
        <a:solidFill>
          <a:srgbClr val="FFFFFF"/>
        </a:solidFill>
      </xdr:grpSpPr>
    </xdr:grpSp>
    <xdr:clientData/>
  </xdr:twoCellAnchor>
  <xdr:twoCellAnchor>
    <xdr:from>
      <xdr:col>0</xdr:col>
      <xdr:colOff>76200</xdr:colOff>
      <xdr:row>12</xdr:row>
      <xdr:rowOff>9525</xdr:rowOff>
    </xdr:from>
    <xdr:to>
      <xdr:col>2</xdr:col>
      <xdr:colOff>47625</xdr:colOff>
      <xdr:row>12</xdr:row>
      <xdr:rowOff>228600</xdr:rowOff>
    </xdr:to>
    <xdr:grpSp>
      <xdr:nvGrpSpPr>
        <xdr:cNvPr id="10" name="Group 10"/>
        <xdr:cNvGrpSpPr>
          <a:grpSpLocks/>
        </xdr:cNvGrpSpPr>
      </xdr:nvGrpSpPr>
      <xdr:grpSpPr>
        <a:xfrm>
          <a:off x="76200" y="3390900"/>
          <a:ext cx="771525" cy="219075"/>
          <a:chOff x="126" y="5337"/>
          <a:chExt cx="1299" cy="348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142875</xdr:rowOff>
    </xdr:from>
    <xdr:to>
      <xdr:col>2</xdr:col>
      <xdr:colOff>57150</xdr:colOff>
      <xdr:row>17</xdr:row>
      <xdr:rowOff>371475</xdr:rowOff>
    </xdr:to>
    <xdr:grpSp>
      <xdr:nvGrpSpPr>
        <xdr:cNvPr id="1" name="Group 5"/>
        <xdr:cNvGrpSpPr>
          <a:grpSpLocks/>
        </xdr:cNvGrpSpPr>
      </xdr:nvGrpSpPr>
      <xdr:grpSpPr>
        <a:xfrm>
          <a:off x="104775" y="5391150"/>
          <a:ext cx="752475" cy="228600"/>
          <a:chOff x="174" y="8550"/>
          <a:chExt cx="1273" cy="350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2</xdr:col>
      <xdr:colOff>66675</xdr:colOff>
      <xdr:row>22</xdr:row>
      <xdr:rowOff>257175</xdr:rowOff>
    </xdr:to>
    <xdr:grpSp>
      <xdr:nvGrpSpPr>
        <xdr:cNvPr id="1" name="Group 2"/>
        <xdr:cNvGrpSpPr>
          <a:grpSpLocks/>
        </xdr:cNvGrpSpPr>
      </xdr:nvGrpSpPr>
      <xdr:grpSpPr>
        <a:xfrm>
          <a:off x="66675" y="4705350"/>
          <a:ext cx="800100" cy="266700"/>
          <a:chOff x="111" y="7383"/>
          <a:chExt cx="1352" cy="424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1</xdr:col>
      <xdr:colOff>152400</xdr:colOff>
      <xdr:row>9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76200" y="1304925"/>
          <a:ext cx="733425" cy="266700"/>
          <a:chOff x="126" y="2048"/>
          <a:chExt cx="1231" cy="424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2</xdr:col>
      <xdr:colOff>123825</xdr:colOff>
      <xdr:row>10</xdr:row>
      <xdr:rowOff>95250</xdr:rowOff>
    </xdr:to>
    <xdr:grpSp>
      <xdr:nvGrpSpPr>
        <xdr:cNvPr id="1" name="Group 3"/>
        <xdr:cNvGrpSpPr>
          <a:grpSpLocks/>
        </xdr:cNvGrpSpPr>
      </xdr:nvGrpSpPr>
      <xdr:grpSpPr>
        <a:xfrm>
          <a:off x="104775" y="1543050"/>
          <a:ext cx="762000" cy="247650"/>
          <a:chOff x="174" y="2428"/>
          <a:chExt cx="1277" cy="407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15</xdr:row>
      <xdr:rowOff>47625</xdr:rowOff>
    </xdr:from>
    <xdr:to>
      <xdr:col>2</xdr:col>
      <xdr:colOff>123825</xdr:colOff>
      <xdr:row>16</xdr:row>
      <xdr:rowOff>85725</xdr:rowOff>
    </xdr:to>
    <xdr:grpSp>
      <xdr:nvGrpSpPr>
        <xdr:cNvPr id="4" name="Group 6"/>
        <xdr:cNvGrpSpPr>
          <a:grpSpLocks/>
        </xdr:cNvGrpSpPr>
      </xdr:nvGrpSpPr>
      <xdr:grpSpPr>
        <a:xfrm>
          <a:off x="104775" y="2943225"/>
          <a:ext cx="762000" cy="228600"/>
          <a:chOff x="174" y="4645"/>
          <a:chExt cx="1277" cy="365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12</xdr:row>
      <xdr:rowOff>76200</xdr:rowOff>
    </xdr:from>
    <xdr:to>
      <xdr:col>2</xdr:col>
      <xdr:colOff>152400</xdr:colOff>
      <xdr:row>13</xdr:row>
      <xdr:rowOff>133350</xdr:rowOff>
    </xdr:to>
    <xdr:grpSp>
      <xdr:nvGrpSpPr>
        <xdr:cNvPr id="7" name="Group 9"/>
        <xdr:cNvGrpSpPr>
          <a:grpSpLocks/>
        </xdr:cNvGrpSpPr>
      </xdr:nvGrpSpPr>
      <xdr:grpSpPr>
        <a:xfrm>
          <a:off x="104775" y="2276475"/>
          <a:ext cx="790575" cy="247650"/>
          <a:chOff x="174" y="3595"/>
          <a:chExt cx="1333" cy="39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view="pageBreakPreview" zoomScaleSheetLayoutView="100" workbookViewId="0" topLeftCell="B1">
      <selection activeCell="J8" sqref="J8"/>
    </sheetView>
  </sheetViews>
  <sheetFormatPr defaultColWidth="9.140625" defaultRowHeight="12.75"/>
  <cols>
    <col min="1" max="1" width="9.140625" style="1" customWidth="1"/>
    <col min="2" max="2" width="4.28125" style="1" customWidth="1"/>
    <col min="3" max="10" width="9.140625" style="1" customWidth="1"/>
    <col min="11" max="11" width="7.8515625" style="1" customWidth="1"/>
    <col min="12" max="12" width="9.140625" style="1" customWidth="1"/>
    <col min="13" max="13" width="3.7109375" style="1" customWidth="1"/>
    <col min="14" max="16384" width="9.140625" style="1" customWidth="1"/>
  </cols>
  <sheetData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2.7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22.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30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4" ht="19.5" customHeight="1">
      <c r="B8" s="2"/>
      <c r="C8" s="3"/>
      <c r="D8" s="3"/>
      <c r="E8" s="3"/>
      <c r="F8" s="3"/>
      <c r="G8" s="3"/>
      <c r="H8" s="3"/>
      <c r="I8" s="3"/>
      <c r="J8" s="4" t="s">
        <v>0</v>
      </c>
      <c r="K8" s="4"/>
      <c r="L8" s="5"/>
      <c r="M8" s="5"/>
      <c r="N8" s="6"/>
    </row>
    <row r="9" spans="2:13" ht="12.75" hidden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2.75" hidden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35.25" customHeight="1">
      <c r="B11" s="2"/>
      <c r="C11" s="3"/>
      <c r="D11" s="7" t="s">
        <v>1</v>
      </c>
      <c r="E11" s="7"/>
      <c r="F11" s="7"/>
      <c r="G11" s="7"/>
      <c r="H11" s="7"/>
      <c r="I11" s="7"/>
      <c r="J11" s="7"/>
      <c r="K11" s="7"/>
      <c r="L11" s="3"/>
      <c r="M11" s="3"/>
    </row>
    <row r="12" spans="2:13" ht="38.25" customHeight="1">
      <c r="B12" s="2"/>
      <c r="C12" s="3"/>
      <c r="D12" s="7"/>
      <c r="E12" s="7"/>
      <c r="F12" s="7"/>
      <c r="G12" s="7"/>
      <c r="H12" s="7"/>
      <c r="I12" s="7"/>
      <c r="J12" s="7"/>
      <c r="K12" s="7"/>
      <c r="L12" s="3"/>
      <c r="M12" s="3"/>
    </row>
    <row r="13" spans="2:13" ht="23.2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35.25" customHeight="1">
      <c r="B14" s="2"/>
      <c r="C14" s="3"/>
      <c r="D14" s="3"/>
      <c r="E14" s="3"/>
      <c r="F14" s="8"/>
      <c r="G14" s="8"/>
      <c r="H14" s="8"/>
      <c r="I14" s="8"/>
      <c r="J14" s="3"/>
      <c r="K14" s="3"/>
      <c r="L14" s="3"/>
      <c r="M14" s="3"/>
    </row>
    <row r="15" spans="2:13" ht="12.7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 customHeight="1">
      <c r="B16" s="2"/>
      <c r="C16" s="9" t="s">
        <v>2</v>
      </c>
      <c r="D16" s="9"/>
      <c r="E16" s="9"/>
      <c r="F16" s="9"/>
      <c r="G16" s="9"/>
      <c r="H16" s="9"/>
      <c r="I16" s="9"/>
      <c r="J16" s="9"/>
      <c r="K16" s="9"/>
      <c r="L16" s="9"/>
      <c r="M16" s="3"/>
    </row>
    <row r="17" spans="2:13" ht="33" customHeight="1"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3"/>
    </row>
    <row r="18" spans="2:13" ht="12.75" customHeight="1">
      <c r="B18" s="2"/>
      <c r="C18" s="9"/>
      <c r="D18" s="9"/>
      <c r="E18" s="9"/>
      <c r="F18" s="9"/>
      <c r="G18" s="9"/>
      <c r="H18" s="9"/>
      <c r="I18" s="9"/>
      <c r="J18" s="9"/>
      <c r="K18" s="9"/>
      <c r="L18" s="9"/>
      <c r="M18" s="3"/>
    </row>
    <row r="19" spans="2:13" ht="31.5" customHeight="1"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</row>
    <row r="20" spans="2:13" ht="90" customHeight="1">
      <c r="B20" s="2"/>
      <c r="C20" s="9"/>
      <c r="D20" s="9"/>
      <c r="E20" s="9"/>
      <c r="F20" s="9"/>
      <c r="G20" s="9"/>
      <c r="H20" s="9"/>
      <c r="I20" s="9"/>
      <c r="J20" s="9"/>
      <c r="K20" s="9"/>
      <c r="L20" s="9"/>
      <c r="M20" s="3"/>
    </row>
    <row r="21" spans="2:13" ht="39.75" customHeight="1">
      <c r="B21" s="2"/>
      <c r="C21" s="3"/>
      <c r="D21" s="10"/>
      <c r="E21" s="10"/>
      <c r="F21" s="11"/>
      <c r="G21" s="11"/>
      <c r="H21" s="11"/>
      <c r="I21" s="12"/>
      <c r="J21" s="10"/>
      <c r="K21" s="13"/>
      <c r="L21" s="3"/>
      <c r="M21" s="3"/>
    </row>
    <row r="22" spans="2:13" ht="24.75" customHeight="1">
      <c r="B22" s="2"/>
      <c r="C22" s="14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2:13" ht="49.5" customHeight="1">
      <c r="B23" s="2"/>
      <c r="C23" s="15" t="s">
        <v>4</v>
      </c>
      <c r="D23" s="15"/>
      <c r="E23" s="15"/>
      <c r="F23" s="15"/>
      <c r="G23" s="15"/>
      <c r="H23" s="15"/>
      <c r="I23" s="15"/>
      <c r="J23" s="15"/>
      <c r="K23" s="15"/>
      <c r="L23" s="15"/>
      <c r="M23" s="3"/>
    </row>
    <row r="24" spans="2:13" ht="49.5" customHeight="1">
      <c r="B24" s="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"/>
    </row>
    <row r="25" spans="2:13" ht="49.5" customHeight="1">
      <c r="B25" s="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"/>
    </row>
    <row r="26" spans="2:13" ht="49.5" customHeight="1"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"/>
    </row>
    <row r="27" spans="2:13" ht="15.75" customHeigh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9" spans="3:17" ht="21.75" customHeight="1">
      <c r="C29" s="16"/>
      <c r="D29" s="16"/>
      <c r="E29" s="16"/>
      <c r="F29" s="17"/>
      <c r="G29" s="17"/>
      <c r="H29" s="17"/>
      <c r="I29" s="17"/>
      <c r="J29" s="17"/>
      <c r="K29" s="17"/>
      <c r="M29" s="17"/>
      <c r="N29" s="17"/>
      <c r="O29" s="17"/>
      <c r="P29" s="17"/>
      <c r="Q29" s="17"/>
    </row>
    <row r="30" spans="10:17" ht="12.75">
      <c r="J30" s="17"/>
      <c r="K30" s="17"/>
      <c r="L30" s="17"/>
      <c r="M30" s="17"/>
      <c r="N30" s="17"/>
      <c r="O30" s="17"/>
      <c r="P30" s="17"/>
      <c r="Q30" s="17"/>
    </row>
    <row r="31" spans="10:17" ht="12.75">
      <c r="J31" s="17"/>
      <c r="K31" s="17"/>
      <c r="L31" s="17"/>
      <c r="M31" s="17"/>
      <c r="N31" s="17"/>
      <c r="O31" s="17"/>
      <c r="P31" s="17"/>
      <c r="Q31" s="17"/>
    </row>
    <row r="32" spans="10:17" ht="12.75">
      <c r="J32" s="17"/>
      <c r="K32" s="17"/>
      <c r="L32" s="17"/>
      <c r="M32" s="17"/>
      <c r="N32" s="17"/>
      <c r="O32" s="17"/>
      <c r="P32" s="17"/>
      <c r="Q32" s="17"/>
    </row>
    <row r="33" spans="6:17" ht="12.75">
      <c r="F33" s="18"/>
      <c r="J33" s="17"/>
      <c r="K33" s="17"/>
      <c r="L33" s="17"/>
      <c r="M33" s="17"/>
      <c r="N33" s="17"/>
      <c r="O33" s="17"/>
      <c r="P33" s="17"/>
      <c r="Q33" s="17"/>
    </row>
    <row r="34" spans="10:17" ht="19.5">
      <c r="J34" s="19"/>
      <c r="K34" s="20"/>
      <c r="L34" s="20"/>
      <c r="M34" s="20"/>
      <c r="N34" s="20"/>
      <c r="O34" s="20"/>
      <c r="P34" s="20"/>
      <c r="Q34" s="17"/>
    </row>
    <row r="35" spans="10:17" ht="19.5">
      <c r="J35" s="20"/>
      <c r="K35" s="20"/>
      <c r="L35" s="20"/>
      <c r="M35" s="20"/>
      <c r="N35" s="20"/>
      <c r="O35" s="20"/>
      <c r="P35" s="20"/>
      <c r="Q35" s="17"/>
    </row>
    <row r="36" spans="10:17" ht="19.5">
      <c r="J36" s="20"/>
      <c r="K36" s="20"/>
      <c r="L36" s="20"/>
      <c r="M36" s="20"/>
      <c r="N36" s="20"/>
      <c r="O36" s="20"/>
      <c r="P36" s="20"/>
      <c r="Q36" s="17"/>
    </row>
    <row r="37" spans="10:17" ht="19.5">
      <c r="J37" s="20"/>
      <c r="K37" s="20"/>
      <c r="L37" s="20"/>
      <c r="M37" s="20"/>
      <c r="N37" s="20"/>
      <c r="O37" s="20"/>
      <c r="P37" s="20"/>
      <c r="Q37" s="17"/>
    </row>
    <row r="38" spans="10:17" ht="19.5">
      <c r="J38" s="20"/>
      <c r="K38" s="20"/>
      <c r="L38" s="20"/>
      <c r="M38" s="20"/>
      <c r="N38" s="20"/>
      <c r="O38" s="20"/>
      <c r="P38" s="20"/>
      <c r="Q38" s="17"/>
    </row>
  </sheetData>
  <sheetProtection sheet="1" objects="1" scenarios="1"/>
  <mergeCells count="6">
    <mergeCell ref="J8:K8"/>
    <mergeCell ref="D11:K12"/>
    <mergeCell ref="F14:I14"/>
    <mergeCell ref="C16:L20"/>
    <mergeCell ref="C22:L22"/>
    <mergeCell ref="C23:L26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5"/>
  <headerFooter alignWithMargins="0">
    <oddFooter>&amp;L PROW_311/10/02/EPO&amp;RStrona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GridLines="0" showRowColHeaders="0" view="pageBreakPreview" zoomScaleSheetLayoutView="100" workbookViewId="0" topLeftCell="B1">
      <selection activeCell="C14" sqref="C14"/>
    </sheetView>
  </sheetViews>
  <sheetFormatPr defaultColWidth="1.1484375" defaultRowHeight="12.75" zeroHeight="1"/>
  <cols>
    <col min="1" max="1" width="9.140625" style="182" customWidth="1"/>
    <col min="2" max="2" width="2.421875" style="182" customWidth="1"/>
    <col min="3" max="3" width="36.421875" style="182" customWidth="1"/>
    <col min="4" max="10" width="11.7109375" style="182" customWidth="1"/>
    <col min="11" max="11" width="5.421875" style="182" customWidth="1"/>
    <col min="12" max="12" width="10.7109375" style="182" customWidth="1"/>
    <col min="13" max="16384" width="0" style="182" hidden="1" customWidth="1"/>
  </cols>
  <sheetData>
    <row r="1" ht="12.75">
      <c r="A1" s="70" t="s">
        <v>37</v>
      </c>
    </row>
    <row r="2" spans="2:11" ht="9.75" customHeight="1"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2:11" ht="12.75">
      <c r="B3" s="181"/>
      <c r="C3" s="183" t="s">
        <v>89</v>
      </c>
      <c r="D3" s="181"/>
      <c r="E3" s="181"/>
      <c r="F3" s="181"/>
      <c r="G3" s="181"/>
      <c r="H3" s="181"/>
      <c r="I3" s="181"/>
      <c r="J3" s="181"/>
      <c r="K3" s="181"/>
    </row>
    <row r="4" spans="2:11" ht="12">
      <c r="B4" s="181"/>
      <c r="C4" s="184" t="s">
        <v>174</v>
      </c>
      <c r="D4" s="181"/>
      <c r="E4" s="181"/>
      <c r="F4" s="181"/>
      <c r="G4" s="181"/>
      <c r="H4" s="181"/>
      <c r="I4" s="181"/>
      <c r="J4" s="181"/>
      <c r="K4" s="181"/>
    </row>
    <row r="5" spans="2:11" ht="7.5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2:11" ht="13.5" customHeight="1">
      <c r="B6" s="181"/>
      <c r="C6" s="63" t="s">
        <v>175</v>
      </c>
      <c r="D6" s="185" t="s">
        <v>92</v>
      </c>
      <c r="E6" s="61" t="s">
        <v>157</v>
      </c>
      <c r="F6" s="61" t="s">
        <v>157</v>
      </c>
      <c r="G6" s="61" t="s">
        <v>94</v>
      </c>
      <c r="H6" s="61" t="s">
        <v>94</v>
      </c>
      <c r="I6" s="61" t="s">
        <v>94</v>
      </c>
      <c r="J6" s="61" t="s">
        <v>94</v>
      </c>
      <c r="K6" s="181"/>
    </row>
    <row r="7" spans="2:11" ht="12">
      <c r="B7" s="181"/>
      <c r="C7" s="63"/>
      <c r="D7" s="185"/>
      <c r="E7" s="161" t="s">
        <v>176</v>
      </c>
      <c r="F7" s="161">
        <f>+'PF1 ŚWiO'!L7+1</f>
        <v>2011</v>
      </c>
      <c r="G7" s="161">
        <f>+F7+1</f>
        <v>2012</v>
      </c>
      <c r="H7" s="161">
        <f>+G7+1</f>
        <v>2013</v>
      </c>
      <c r="I7" s="161">
        <f>+H7+1</f>
        <v>2014</v>
      </c>
      <c r="J7" s="161">
        <f>+I7+1</f>
        <v>2015</v>
      </c>
      <c r="K7" s="181"/>
    </row>
    <row r="8" spans="2:11" ht="13.5">
      <c r="B8" s="181"/>
      <c r="C8" s="63"/>
      <c r="D8" s="63" t="s">
        <v>33</v>
      </c>
      <c r="E8" s="63" t="s">
        <v>177</v>
      </c>
      <c r="F8" s="161" t="s">
        <v>178</v>
      </c>
      <c r="G8" s="161" t="s">
        <v>179</v>
      </c>
      <c r="H8" s="161" t="s">
        <v>180</v>
      </c>
      <c r="I8" s="161" t="s">
        <v>181</v>
      </c>
      <c r="J8" s="161" t="s">
        <v>182</v>
      </c>
      <c r="K8" s="181"/>
    </row>
    <row r="9" spans="2:11" ht="24" customHeight="1">
      <c r="B9" s="181"/>
      <c r="C9" s="82" t="s">
        <v>183</v>
      </c>
      <c r="D9" s="84"/>
      <c r="E9" s="180">
        <f>+SUMIF(PF1fin!W3:AK4,1,PF1fin!W4:AK4)+PF1fin!I26</f>
        <v>0</v>
      </c>
      <c r="F9" s="180">
        <f>+SUMIF(PF1fin!W3:AK4,2,PF1fin!W4:AK4)+PF1fin!J26</f>
        <v>0</v>
      </c>
      <c r="G9" s="180">
        <f>+SUMIF(PF1fin!W3:AK4,3,PF1fin!W4:AK4)+PF1fin!K26</f>
        <v>0</v>
      </c>
      <c r="H9" s="180">
        <f>+SUMIF(PF1fin!W3:AK4,4,PF1fin!W4:AK4)+PF1fin!L26</f>
        <v>0</v>
      </c>
      <c r="I9" s="180">
        <f>+SUMIF(PF1fin!W3:AK4,5,PF1fin!W4:AK4)+PF1fin!M26</f>
        <v>0</v>
      </c>
      <c r="J9" s="180">
        <f>+SUMIF(PF1fin!W3:AK4,6,PF1fin!W4:AK4)</f>
        <v>0</v>
      </c>
      <c r="K9" s="181"/>
    </row>
    <row r="10" spans="2:11" ht="24" customHeight="1">
      <c r="B10" s="181"/>
      <c r="C10" s="82" t="s">
        <v>184</v>
      </c>
      <c r="D10" s="180">
        <f>+PF2!D17</f>
        <v>0</v>
      </c>
      <c r="E10" s="180">
        <f>+PF2!E17</f>
        <v>0</v>
      </c>
      <c r="F10" s="180">
        <f>+PF2!F17</f>
        <v>0</v>
      </c>
      <c r="G10" s="180">
        <f>+PF2!G17</f>
        <v>0</v>
      </c>
      <c r="H10" s="180">
        <f>+PF2!H17</f>
        <v>0</v>
      </c>
      <c r="I10" s="180">
        <f>+PF2!I17</f>
        <v>0</v>
      </c>
      <c r="J10" s="180">
        <f>+PF2!J17</f>
        <v>0</v>
      </c>
      <c r="K10" s="181"/>
    </row>
    <row r="11" spans="2:11" ht="24" customHeight="1">
      <c r="B11" s="181"/>
      <c r="C11" s="82" t="s">
        <v>185</v>
      </c>
      <c r="D11" s="180">
        <f>+PF2!D32</f>
        <v>0</v>
      </c>
      <c r="E11" s="180">
        <f>+PF2!E32</f>
        <v>0</v>
      </c>
      <c r="F11" s="180">
        <f>+PF2!F32</f>
        <v>0</v>
      </c>
      <c r="G11" s="180">
        <f>+PF2!G32</f>
        <v>0</v>
      </c>
      <c r="H11" s="180">
        <f>+PF2!H32</f>
        <v>0</v>
      </c>
      <c r="I11" s="180">
        <f>+PF2!I32</f>
        <v>0</v>
      </c>
      <c r="J11" s="180">
        <f>+PF2!J32</f>
        <v>0</v>
      </c>
      <c r="K11" s="181"/>
    </row>
    <row r="12" spans="2:11" ht="24" customHeight="1">
      <c r="B12" s="181"/>
      <c r="C12" s="82" t="s">
        <v>186</v>
      </c>
      <c r="D12" s="180">
        <f aca="true" t="shared" si="0" ref="D12:J12">+D10-D11</f>
        <v>0</v>
      </c>
      <c r="E12" s="180">
        <f t="shared" si="0"/>
        <v>0</v>
      </c>
      <c r="F12" s="180">
        <f t="shared" si="0"/>
        <v>0</v>
      </c>
      <c r="G12" s="180">
        <f t="shared" si="0"/>
        <v>0</v>
      </c>
      <c r="H12" s="180">
        <f t="shared" si="0"/>
        <v>0</v>
      </c>
      <c r="I12" s="180">
        <f t="shared" si="0"/>
        <v>0</v>
      </c>
      <c r="J12" s="180">
        <f t="shared" si="0"/>
        <v>0</v>
      </c>
      <c r="K12" s="181"/>
    </row>
    <row r="13" spans="2:11" ht="12" customHeight="1">
      <c r="B13" s="181"/>
      <c r="C13" s="186" t="s">
        <v>187</v>
      </c>
      <c r="D13" s="84"/>
      <c r="E13" s="180">
        <f aca="true" t="shared" si="1" ref="E13:J13">IF(E12&gt;0,E12*$C$14,0)</f>
        <v>0</v>
      </c>
      <c r="F13" s="180">
        <f t="shared" si="1"/>
        <v>0</v>
      </c>
      <c r="G13" s="180">
        <f t="shared" si="1"/>
        <v>0</v>
      </c>
      <c r="H13" s="180">
        <f t="shared" si="1"/>
        <v>0</v>
      </c>
      <c r="I13" s="180">
        <f t="shared" si="1"/>
        <v>0</v>
      </c>
      <c r="J13" s="180">
        <f t="shared" si="1"/>
        <v>0</v>
      </c>
      <c r="K13" s="181"/>
    </row>
    <row r="14" spans="2:11" ht="20.25" customHeight="1">
      <c r="B14" s="181"/>
      <c r="C14" s="187"/>
      <c r="D14" s="84"/>
      <c r="E14" s="180"/>
      <c r="F14" s="180"/>
      <c r="G14" s="180"/>
      <c r="H14" s="180"/>
      <c r="I14" s="180"/>
      <c r="J14" s="180"/>
      <c r="K14" s="181"/>
    </row>
    <row r="15" spans="2:11" ht="24" customHeight="1">
      <c r="B15" s="181"/>
      <c r="C15" s="186" t="s">
        <v>188</v>
      </c>
      <c r="D15" s="84"/>
      <c r="E15" s="180">
        <f aca="true" t="shared" si="2" ref="E15:J15">E12-E13</f>
        <v>0</v>
      </c>
      <c r="F15" s="180">
        <f t="shared" si="2"/>
        <v>0</v>
      </c>
      <c r="G15" s="180">
        <f t="shared" si="2"/>
        <v>0</v>
      </c>
      <c r="H15" s="180">
        <f t="shared" si="2"/>
        <v>0</v>
      </c>
      <c r="I15" s="180">
        <f t="shared" si="2"/>
        <v>0</v>
      </c>
      <c r="J15" s="180">
        <f t="shared" si="2"/>
        <v>0</v>
      </c>
      <c r="K15" s="181"/>
    </row>
    <row r="16" spans="2:14" ht="24" customHeight="1">
      <c r="B16" s="181"/>
      <c r="C16" s="186" t="s">
        <v>189</v>
      </c>
      <c r="D16" s="188"/>
      <c r="E16" s="188"/>
      <c r="F16" s="189"/>
      <c r="G16" s="188"/>
      <c r="H16" s="188"/>
      <c r="I16" s="190"/>
      <c r="J16" s="191">
        <f>IF(M16&gt;0,M19-M16,M19-M18)</f>
        <v>0</v>
      </c>
      <c r="K16" s="181"/>
      <c r="M16" s="182">
        <f>SUM(PF2!E23:J23)</f>
        <v>0</v>
      </c>
      <c r="N16" s="182" t="s">
        <v>190</v>
      </c>
    </row>
    <row r="17" spans="2:11" ht="24" customHeight="1">
      <c r="B17" s="181"/>
      <c r="C17" s="186" t="s">
        <v>191</v>
      </c>
      <c r="D17" s="190"/>
      <c r="E17" s="191">
        <f>PF2!E23</f>
        <v>0</v>
      </c>
      <c r="F17" s="191">
        <f>PF2!F23</f>
        <v>0</v>
      </c>
      <c r="G17" s="191">
        <f>PF2!G23</f>
        <v>0</v>
      </c>
      <c r="H17" s="191">
        <f>PF2!H23</f>
        <v>0</v>
      </c>
      <c r="I17" s="191">
        <f>PF2!I23</f>
        <v>0</v>
      </c>
      <c r="J17" s="191">
        <f>PF2!J23</f>
        <v>0</v>
      </c>
      <c r="K17" s="181"/>
    </row>
    <row r="18" spans="2:14" ht="24" customHeight="1">
      <c r="B18" s="181"/>
      <c r="C18" s="186" t="s">
        <v>192</v>
      </c>
      <c r="D18" s="84"/>
      <c r="E18" s="180">
        <f>E15+E17-E9</f>
        <v>0</v>
      </c>
      <c r="F18" s="180">
        <f>F15+F17-F9</f>
        <v>0</v>
      </c>
      <c r="G18" s="180">
        <f>G15+G17-G9</f>
        <v>0</v>
      </c>
      <c r="H18" s="180">
        <f>H15+H17-H9</f>
        <v>0</v>
      </c>
      <c r="I18" s="180">
        <f>I15+I17-I9</f>
        <v>0</v>
      </c>
      <c r="J18" s="180">
        <f>J15+J17+J16-J9</f>
        <v>0</v>
      </c>
      <c r="K18" s="181"/>
      <c r="M18" s="182">
        <f>+PF1fin!T2</f>
        <v>0</v>
      </c>
      <c r="N18" s="182" t="s">
        <v>193</v>
      </c>
    </row>
    <row r="19" spans="2:14" ht="24" customHeight="1">
      <c r="B19" s="181"/>
      <c r="C19" s="192" t="s">
        <v>194</v>
      </c>
      <c r="D19" s="193" t="s">
        <v>33</v>
      </c>
      <c r="E19" s="194">
        <v>1</v>
      </c>
      <c r="F19" s="195">
        <v>0.948</v>
      </c>
      <c r="G19" s="195">
        <v>0.8986</v>
      </c>
      <c r="H19" s="195">
        <v>0.8519</v>
      </c>
      <c r="I19" s="196">
        <v>0.8075</v>
      </c>
      <c r="J19" s="196">
        <v>0.7655</v>
      </c>
      <c r="K19" s="181"/>
      <c r="M19" s="182">
        <f>+PF1fin!T4</f>
        <v>0</v>
      </c>
      <c r="N19" s="182" t="s">
        <v>195</v>
      </c>
    </row>
    <row r="20" spans="2:11" ht="24" customHeight="1">
      <c r="B20" s="181"/>
      <c r="C20" s="197" t="s">
        <v>196</v>
      </c>
      <c r="D20" s="197"/>
      <c r="E20" s="197"/>
      <c r="F20" s="198">
        <f>+SUMPRODUCT(E18:J18,E19:J19)</f>
        <v>0</v>
      </c>
      <c r="G20" s="198"/>
      <c r="H20" s="198"/>
      <c r="I20" s="197"/>
      <c r="J20" s="197"/>
      <c r="K20" s="181"/>
    </row>
    <row r="21" spans="2:11" ht="5.25" customHeight="1">
      <c r="B21" s="181"/>
      <c r="C21" s="181"/>
      <c r="D21" s="181"/>
      <c r="E21" s="181"/>
      <c r="F21" s="181"/>
      <c r="G21" s="181"/>
      <c r="H21" s="181"/>
      <c r="I21" s="181"/>
      <c r="J21" s="181"/>
      <c r="K21" s="181"/>
    </row>
    <row r="22" spans="2:11" ht="12.75">
      <c r="B22" s="181"/>
      <c r="C22" s="184" t="s">
        <v>197</v>
      </c>
      <c r="D22" s="181"/>
      <c r="E22" s="181"/>
      <c r="F22" s="181"/>
      <c r="G22" s="181"/>
      <c r="H22" s="181"/>
      <c r="I22" s="181"/>
      <c r="J22" s="181"/>
      <c r="K22" s="181"/>
    </row>
    <row r="23" spans="2:11" ht="3.75" customHeight="1"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  <row r="24" spans="2:11" ht="12.75">
      <c r="B24" s="181"/>
      <c r="C24" s="167"/>
      <c r="D24" s="167"/>
      <c r="E24" s="167"/>
      <c r="F24" s="167"/>
      <c r="G24" s="167"/>
      <c r="H24" s="167"/>
      <c r="I24" s="167"/>
      <c r="J24" s="167"/>
      <c r="K24" s="181"/>
    </row>
    <row r="25" spans="2:11" ht="12.75">
      <c r="B25" s="181"/>
      <c r="C25" s="167"/>
      <c r="D25" s="167"/>
      <c r="E25" s="167"/>
      <c r="F25" s="167"/>
      <c r="G25" s="167"/>
      <c r="H25" s="167"/>
      <c r="I25" s="167"/>
      <c r="J25" s="167"/>
      <c r="K25" s="181"/>
    </row>
    <row r="26" spans="2:11" ht="12.75">
      <c r="B26" s="181"/>
      <c r="C26" s="167"/>
      <c r="D26" s="167"/>
      <c r="E26" s="167"/>
      <c r="F26" s="167"/>
      <c r="G26" s="167"/>
      <c r="H26" s="167"/>
      <c r="I26" s="167"/>
      <c r="J26" s="167"/>
      <c r="K26" s="181"/>
    </row>
    <row r="27" spans="2:11" ht="12.75">
      <c r="B27" s="181"/>
      <c r="C27" s="167"/>
      <c r="D27" s="167"/>
      <c r="E27" s="167"/>
      <c r="F27" s="167"/>
      <c r="G27" s="167"/>
      <c r="H27" s="167"/>
      <c r="I27" s="167"/>
      <c r="J27" s="167"/>
      <c r="K27" s="181"/>
    </row>
    <row r="28" spans="2:11" ht="12.75">
      <c r="B28" s="181"/>
      <c r="C28" s="167"/>
      <c r="D28" s="167"/>
      <c r="E28" s="167"/>
      <c r="F28" s="167"/>
      <c r="G28" s="167"/>
      <c r="H28" s="167"/>
      <c r="I28" s="167"/>
      <c r="J28" s="167"/>
      <c r="K28" s="181"/>
    </row>
    <row r="29" spans="2:11" ht="12.75">
      <c r="B29" s="181"/>
      <c r="C29" s="167"/>
      <c r="D29" s="167"/>
      <c r="E29" s="167"/>
      <c r="F29" s="167"/>
      <c r="G29" s="167"/>
      <c r="H29" s="167"/>
      <c r="I29" s="167"/>
      <c r="J29" s="167"/>
      <c r="K29" s="181"/>
    </row>
    <row r="30" spans="2:11" ht="12.75">
      <c r="B30" s="181"/>
      <c r="C30" s="167"/>
      <c r="D30" s="167"/>
      <c r="E30" s="167"/>
      <c r="F30" s="167"/>
      <c r="G30" s="167"/>
      <c r="H30" s="167"/>
      <c r="I30" s="167"/>
      <c r="J30" s="167"/>
      <c r="K30" s="181"/>
    </row>
    <row r="31" spans="2:11" ht="12.75">
      <c r="B31" s="181"/>
      <c r="C31" s="167"/>
      <c r="D31" s="167"/>
      <c r="E31" s="167"/>
      <c r="F31" s="167"/>
      <c r="G31" s="167"/>
      <c r="H31" s="167"/>
      <c r="I31" s="167"/>
      <c r="J31" s="167"/>
      <c r="K31" s="181"/>
    </row>
    <row r="32" spans="2:11" ht="12.75">
      <c r="B32" s="181"/>
      <c r="C32" s="167"/>
      <c r="D32" s="167"/>
      <c r="E32" s="167"/>
      <c r="F32" s="167"/>
      <c r="G32" s="167"/>
      <c r="H32" s="167"/>
      <c r="I32" s="167"/>
      <c r="J32" s="167"/>
      <c r="K32" s="181"/>
    </row>
    <row r="33" spans="2:11" ht="12.75">
      <c r="B33" s="181"/>
      <c r="C33" s="167"/>
      <c r="D33" s="167"/>
      <c r="E33" s="167"/>
      <c r="F33" s="167"/>
      <c r="G33" s="167"/>
      <c r="H33" s="167"/>
      <c r="I33" s="167"/>
      <c r="J33" s="167"/>
      <c r="K33" s="181"/>
    </row>
    <row r="34" spans="2:11" ht="12.75">
      <c r="B34" s="181"/>
      <c r="C34" s="167"/>
      <c r="D34" s="167"/>
      <c r="E34" s="167"/>
      <c r="F34" s="167"/>
      <c r="G34" s="167"/>
      <c r="H34" s="167"/>
      <c r="I34" s="167"/>
      <c r="J34" s="167"/>
      <c r="K34" s="181"/>
    </row>
    <row r="35" spans="2:11" ht="12.75">
      <c r="B35" s="181"/>
      <c r="C35" s="167"/>
      <c r="D35" s="167"/>
      <c r="E35" s="167"/>
      <c r="F35" s="167"/>
      <c r="G35" s="167"/>
      <c r="H35" s="167"/>
      <c r="I35" s="167"/>
      <c r="J35" s="167"/>
      <c r="K35" s="181"/>
    </row>
    <row r="36" spans="2:11" ht="12.75">
      <c r="B36" s="181"/>
      <c r="C36" s="167"/>
      <c r="D36" s="167"/>
      <c r="E36" s="167"/>
      <c r="F36" s="167"/>
      <c r="G36" s="167"/>
      <c r="H36" s="167"/>
      <c r="I36" s="167"/>
      <c r="J36" s="167"/>
      <c r="K36" s="181"/>
    </row>
    <row r="37" spans="2:11" ht="12.75">
      <c r="B37" s="181"/>
      <c r="C37" s="167"/>
      <c r="D37" s="167"/>
      <c r="E37" s="167"/>
      <c r="F37" s="167"/>
      <c r="G37" s="167"/>
      <c r="H37" s="167"/>
      <c r="I37" s="167"/>
      <c r="J37" s="167"/>
      <c r="K37" s="181"/>
    </row>
    <row r="38" spans="2:11" ht="95.25" customHeight="1">
      <c r="B38" s="181"/>
      <c r="C38" s="167"/>
      <c r="D38" s="167"/>
      <c r="E38" s="167"/>
      <c r="F38" s="167"/>
      <c r="G38" s="167"/>
      <c r="H38" s="167"/>
      <c r="I38" s="167"/>
      <c r="J38" s="167"/>
      <c r="K38" s="181"/>
    </row>
    <row r="39" spans="2:11" ht="45" customHeight="1">
      <c r="B39" s="181"/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1" ht="28.5" customHeight="1">
      <c r="B40" s="181"/>
      <c r="C40" s="199" t="s">
        <v>198</v>
      </c>
      <c r="D40" s="199"/>
      <c r="E40" s="199"/>
      <c r="F40" s="199" t="s">
        <v>199</v>
      </c>
      <c r="G40" s="199"/>
      <c r="H40" s="199"/>
      <c r="I40" s="199"/>
      <c r="J40" s="199"/>
      <c r="K40" s="181"/>
    </row>
    <row r="41" spans="2:11" ht="25.5" customHeight="1">
      <c r="B41" s="181"/>
      <c r="C41" s="200" t="s">
        <v>200</v>
      </c>
      <c r="D41" s="200"/>
      <c r="E41" s="200"/>
      <c r="F41" s="200" t="s">
        <v>201</v>
      </c>
      <c r="G41" s="200"/>
      <c r="H41" s="200"/>
      <c r="I41" s="200"/>
      <c r="J41" s="200"/>
      <c r="K41" s="181"/>
    </row>
    <row r="42" spans="2:11" ht="12.75">
      <c r="B42" s="181"/>
      <c r="C42" s="181"/>
      <c r="D42" s="181"/>
      <c r="E42" s="181"/>
      <c r="F42" s="181"/>
      <c r="G42" s="181"/>
      <c r="H42" s="181"/>
      <c r="I42" s="181"/>
      <c r="J42" s="181"/>
      <c r="K42" s="181"/>
    </row>
    <row r="43" ht="12.75"/>
    <row r="44" ht="12.75"/>
  </sheetData>
  <sheetProtection sheet="1" objects="1" scenarios="1"/>
  <mergeCells count="17">
    <mergeCell ref="C6:C8"/>
    <mergeCell ref="D6:D7"/>
    <mergeCell ref="D13:D14"/>
    <mergeCell ref="E13:E14"/>
    <mergeCell ref="F13:F14"/>
    <mergeCell ref="G13:G14"/>
    <mergeCell ref="H13:H14"/>
    <mergeCell ref="I13:I14"/>
    <mergeCell ref="J13:J14"/>
    <mergeCell ref="C20:E20"/>
    <mergeCell ref="F20:H20"/>
    <mergeCell ref="I20:J20"/>
    <mergeCell ref="C24:J38"/>
    <mergeCell ref="C40:E40"/>
    <mergeCell ref="F40:J40"/>
    <mergeCell ref="C41:E41"/>
    <mergeCell ref="F41:J41"/>
  </mergeCells>
  <hyperlinks>
    <hyperlink ref="A1" location="PF2!A1" display="poprzednia"/>
  </hyperlinks>
  <printOptions/>
  <pageMargins left="0.75" right="0.75" top="1" bottom="1" header="0.5118055555555555" footer="0.5"/>
  <pageSetup fitToHeight="1" fitToWidth="1" horizontalDpi="300" verticalDpi="300" orientation="portrait" paperSize="9"/>
  <headerFooter alignWithMargins="0">
    <oddFooter>&amp;L PROW_311/10/02/EPO&amp;RStrona 10 z 10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GridLines="0" showRowColHeaders="0" view="pageBreakPreview" zoomScaleSheetLayoutView="100" workbookViewId="0" topLeftCell="A1">
      <selection activeCell="B9" sqref="B9"/>
    </sheetView>
  </sheetViews>
  <sheetFormatPr defaultColWidth="1.1484375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>
      <c r="A3" s="156"/>
      <c r="B3" s="157" t="s">
        <v>202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8" customHeight="1">
      <c r="A4" s="156"/>
      <c r="B4" s="158" t="s">
        <v>203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.75">
      <c r="A5" s="156"/>
      <c r="B5" s="159" t="s">
        <v>204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2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2.75" customHeight="1">
      <c r="A7" s="156"/>
      <c r="B7" s="63" t="s">
        <v>154</v>
      </c>
      <c r="C7" s="63" t="s">
        <v>155</v>
      </c>
      <c r="D7" s="61" t="s">
        <v>156</v>
      </c>
      <c r="E7" s="160" t="s">
        <v>93</v>
      </c>
      <c r="F7" s="61" t="s">
        <v>157</v>
      </c>
      <c r="G7" s="61" t="s">
        <v>157</v>
      </c>
      <c r="H7" s="61" t="s">
        <v>157</v>
      </c>
      <c r="I7" s="61" t="s">
        <v>157</v>
      </c>
      <c r="J7" s="61" t="s">
        <v>157</v>
      </c>
      <c r="K7" s="156"/>
    </row>
    <row r="8" spans="1:12" ht="12.75">
      <c r="A8" s="156"/>
      <c r="B8" s="63"/>
      <c r="C8" s="63"/>
      <c r="D8" s="161">
        <v>2009</v>
      </c>
      <c r="E8" s="162">
        <v>2010</v>
      </c>
      <c r="F8" s="161">
        <v>2011</v>
      </c>
      <c r="G8" s="161">
        <f>+F8+1</f>
        <v>2012</v>
      </c>
      <c r="H8" s="161">
        <f>+G8+1</f>
        <v>2013</v>
      </c>
      <c r="I8" s="161">
        <f>+H8+1</f>
        <v>2014</v>
      </c>
      <c r="J8" s="161">
        <f>+I8+1</f>
        <v>2015</v>
      </c>
      <c r="K8" s="156"/>
      <c r="L8">
        <v>1</v>
      </c>
    </row>
    <row r="9" spans="1:11" ht="12.75">
      <c r="A9" s="156"/>
      <c r="B9" s="67"/>
      <c r="C9" s="67"/>
      <c r="D9" s="67"/>
      <c r="E9" s="67"/>
      <c r="F9" s="163"/>
      <c r="G9" s="67"/>
      <c r="H9" s="67"/>
      <c r="I9" s="67"/>
      <c r="J9" s="67"/>
      <c r="K9" s="156"/>
    </row>
    <row r="10" spans="1:12" ht="12.75">
      <c r="A10" s="156"/>
      <c r="B10" s="164"/>
      <c r="C10" s="164"/>
      <c r="D10" s="37"/>
      <c r="E10" s="37"/>
      <c r="F10" s="37"/>
      <c r="G10" s="37"/>
      <c r="H10" s="37"/>
      <c r="I10" s="37"/>
      <c r="J10" s="37"/>
      <c r="K10" s="156"/>
      <c r="L10">
        <v>11</v>
      </c>
    </row>
    <row r="11" spans="1:12" ht="23.25" customHeight="1">
      <c r="A11" s="156"/>
      <c r="B11" s="63" t="s">
        <v>158</v>
      </c>
      <c r="C11" s="165" t="s">
        <v>159</v>
      </c>
      <c r="D11" s="63" t="s">
        <v>160</v>
      </c>
      <c r="E11" s="63" t="s">
        <v>161</v>
      </c>
      <c r="F11" s="63"/>
      <c r="G11" s="63"/>
      <c r="H11" s="63"/>
      <c r="I11" s="63"/>
      <c r="J11" s="63"/>
      <c r="K11" s="156"/>
      <c r="L11">
        <v>2</v>
      </c>
    </row>
    <row r="12" spans="1:11" ht="12.75">
      <c r="A12" s="156"/>
      <c r="B12" s="166"/>
      <c r="C12" s="140"/>
      <c r="D12" s="140"/>
      <c r="E12" s="167"/>
      <c r="F12" s="167"/>
      <c r="G12" s="167"/>
      <c r="H12" s="167"/>
      <c r="I12" s="167"/>
      <c r="J12" s="167"/>
      <c r="K12" s="156"/>
    </row>
    <row r="13" spans="1:12" ht="12.75">
      <c r="A13" s="156"/>
      <c r="B13" s="164"/>
      <c r="C13" s="164"/>
      <c r="D13" s="37"/>
      <c r="E13" s="37"/>
      <c r="F13" s="37"/>
      <c r="G13" s="37"/>
      <c r="H13" s="37"/>
      <c r="I13" s="37"/>
      <c r="J13" s="37"/>
      <c r="K13" s="156"/>
      <c r="L13">
        <v>22</v>
      </c>
    </row>
    <row r="14" spans="1:11" ht="12.75" customHeight="1">
      <c r="A14" s="156"/>
      <c r="B14" s="168" t="s">
        <v>162</v>
      </c>
      <c r="C14" s="160"/>
      <c r="D14" s="160" t="s">
        <v>156</v>
      </c>
      <c r="E14" s="61" t="s">
        <v>93</v>
      </c>
      <c r="F14" s="61" t="s">
        <v>157</v>
      </c>
      <c r="G14" s="61" t="s">
        <v>157</v>
      </c>
      <c r="H14" s="61" t="s">
        <v>157</v>
      </c>
      <c r="I14" s="61" t="s">
        <v>157</v>
      </c>
      <c r="J14" s="61" t="s">
        <v>157</v>
      </c>
      <c r="K14" s="156"/>
    </row>
    <row r="15" spans="1:12" ht="12.75">
      <c r="A15" s="156"/>
      <c r="B15" s="168"/>
      <c r="C15" s="160"/>
      <c r="D15" s="162">
        <v>2009</v>
      </c>
      <c r="E15" s="161">
        <f aca="true" t="shared" si="0" ref="E15:J15">+E8</f>
        <v>2010</v>
      </c>
      <c r="F15" s="161">
        <f t="shared" si="0"/>
        <v>2011</v>
      </c>
      <c r="G15" s="161">
        <f t="shared" si="0"/>
        <v>2012</v>
      </c>
      <c r="H15" s="161">
        <f t="shared" si="0"/>
        <v>2013</v>
      </c>
      <c r="I15" s="161">
        <f t="shared" si="0"/>
        <v>2014</v>
      </c>
      <c r="J15" s="161">
        <f t="shared" si="0"/>
        <v>2015</v>
      </c>
      <c r="K15" s="156"/>
      <c r="L15">
        <v>3</v>
      </c>
    </row>
    <row r="16" spans="1:11" ht="12.75">
      <c r="A16" s="156"/>
      <c r="B16" s="170">
        <f>B9</f>
        <v>0</v>
      </c>
      <c r="C16" s="171"/>
      <c r="D16" s="172">
        <f>D9*C12</f>
        <v>0</v>
      </c>
      <c r="E16" s="173">
        <f>E9*D12</f>
        <v>0</v>
      </c>
      <c r="F16" s="174">
        <f>F9*D12</f>
        <v>0</v>
      </c>
      <c r="G16" s="173">
        <f>G9*D12</f>
        <v>0</v>
      </c>
      <c r="H16" s="173">
        <f>H9*D12</f>
        <v>0</v>
      </c>
      <c r="I16" s="173">
        <f>I9*D12</f>
        <v>0</v>
      </c>
      <c r="J16" s="173">
        <f>J9*D12</f>
        <v>0</v>
      </c>
      <c r="K16" s="156"/>
    </row>
    <row r="17" spans="1:12" ht="12.75" customHeight="1">
      <c r="A17" s="156"/>
      <c r="B17" s="175" t="s">
        <v>86</v>
      </c>
      <c r="C17" s="175"/>
      <c r="D17" s="173">
        <f aca="true" t="shared" si="1" ref="D17:J17">SUM(D15:D16)-D15</f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73">
        <f t="shared" si="1"/>
        <v>0</v>
      </c>
      <c r="J17" s="173">
        <f t="shared" si="1"/>
        <v>0</v>
      </c>
      <c r="K17" s="156"/>
      <c r="L17">
        <v>33</v>
      </c>
    </row>
    <row r="18" spans="1:11" ht="12.75">
      <c r="A18" s="156"/>
      <c r="B18" s="176"/>
      <c r="C18" s="176"/>
      <c r="D18" s="37"/>
      <c r="E18" s="37"/>
      <c r="F18" s="37"/>
      <c r="G18" s="37"/>
      <c r="H18" s="37"/>
      <c r="I18" s="37"/>
      <c r="J18" s="37"/>
      <c r="K18" s="156"/>
    </row>
    <row r="19" spans="1:11" ht="12.75">
      <c r="A19" s="156"/>
      <c r="B19" s="159" t="s">
        <v>205</v>
      </c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2.7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ht="12.75" customHeight="1">
      <c r="A21" s="156"/>
      <c r="B21" s="177" t="s">
        <v>164</v>
      </c>
      <c r="C21" s="177"/>
      <c r="D21" s="61" t="s">
        <v>92</v>
      </c>
      <c r="E21" s="61" t="s">
        <v>93</v>
      </c>
      <c r="F21" s="61" t="s">
        <v>157</v>
      </c>
      <c r="G21" s="61" t="s">
        <v>157</v>
      </c>
      <c r="H21" s="61" t="s">
        <v>157</v>
      </c>
      <c r="I21" s="61" t="s">
        <v>157</v>
      </c>
      <c r="J21" s="61" t="s">
        <v>157</v>
      </c>
      <c r="K21" s="156"/>
    </row>
    <row r="22" spans="1:11" ht="12.75">
      <c r="A22" s="156"/>
      <c r="B22" s="177"/>
      <c r="C22" s="177"/>
      <c r="D22" s="161">
        <f aca="true" t="shared" si="2" ref="D22:J22">+D15</f>
        <v>2009</v>
      </c>
      <c r="E22" s="161">
        <f t="shared" si="2"/>
        <v>2010</v>
      </c>
      <c r="F22" s="161">
        <f t="shared" si="2"/>
        <v>2011</v>
      </c>
      <c r="G22" s="161">
        <f t="shared" si="2"/>
        <v>2012</v>
      </c>
      <c r="H22" s="161">
        <f t="shared" si="2"/>
        <v>2013</v>
      </c>
      <c r="I22" s="161">
        <f t="shared" si="2"/>
        <v>2014</v>
      </c>
      <c r="J22" s="161">
        <f t="shared" si="2"/>
        <v>2015</v>
      </c>
      <c r="K22" s="156"/>
    </row>
    <row r="23" spans="1:11" ht="24" customHeight="1">
      <c r="A23" s="156"/>
      <c r="B23" s="178" t="s">
        <v>165</v>
      </c>
      <c r="C23" s="178"/>
      <c r="D23" s="179"/>
      <c r="E23" s="179"/>
      <c r="F23" s="179"/>
      <c r="G23" s="120"/>
      <c r="H23" s="120"/>
      <c r="I23" s="125"/>
      <c r="J23" s="125"/>
      <c r="K23" s="156"/>
    </row>
    <row r="24" spans="1:11" ht="24" customHeight="1">
      <c r="A24" s="156"/>
      <c r="B24" s="81" t="s">
        <v>166</v>
      </c>
      <c r="C24" s="81"/>
      <c r="D24" s="120"/>
      <c r="E24" s="120"/>
      <c r="F24" s="120"/>
      <c r="G24" s="120"/>
      <c r="H24" s="120"/>
      <c r="I24" s="125"/>
      <c r="J24" s="125"/>
      <c r="K24" s="156"/>
    </row>
    <row r="25" spans="1:11" ht="24" customHeight="1">
      <c r="A25" s="156"/>
      <c r="B25" s="81" t="s">
        <v>167</v>
      </c>
      <c r="C25" s="81"/>
      <c r="D25" s="120"/>
      <c r="E25" s="120"/>
      <c r="F25" s="120"/>
      <c r="G25" s="120"/>
      <c r="H25" s="120"/>
      <c r="I25" s="125"/>
      <c r="J25" s="125"/>
      <c r="K25" s="156"/>
    </row>
    <row r="26" spans="1:11" ht="24" customHeight="1">
      <c r="A26" s="156"/>
      <c r="B26" s="81" t="s">
        <v>168</v>
      </c>
      <c r="C26" s="81"/>
      <c r="D26" s="120"/>
      <c r="E26" s="120"/>
      <c r="F26" s="120"/>
      <c r="G26" s="120"/>
      <c r="H26" s="120"/>
      <c r="I26" s="125"/>
      <c r="J26" s="125"/>
      <c r="K26" s="156"/>
    </row>
    <row r="27" spans="1:11" ht="24" customHeight="1">
      <c r="A27" s="156"/>
      <c r="B27" s="81" t="s">
        <v>169</v>
      </c>
      <c r="C27" s="81"/>
      <c r="D27" s="120"/>
      <c r="E27" s="120"/>
      <c r="F27" s="120"/>
      <c r="G27" s="120"/>
      <c r="H27" s="120"/>
      <c r="I27" s="125"/>
      <c r="J27" s="125"/>
      <c r="K27" s="156"/>
    </row>
    <row r="28" spans="1:11" ht="24" customHeight="1">
      <c r="A28" s="156"/>
      <c r="B28" s="43" t="s">
        <v>170</v>
      </c>
      <c r="C28" s="43"/>
      <c r="D28" s="120"/>
      <c r="E28" s="120"/>
      <c r="F28" s="120"/>
      <c r="G28" s="120"/>
      <c r="H28" s="120"/>
      <c r="I28" s="125"/>
      <c r="J28" s="125"/>
      <c r="K28" s="156"/>
    </row>
    <row r="29" spans="1:11" ht="24" customHeight="1">
      <c r="A29" s="156"/>
      <c r="B29" s="81" t="s">
        <v>171</v>
      </c>
      <c r="C29" s="81"/>
      <c r="D29" s="120"/>
      <c r="E29" s="120"/>
      <c r="F29" s="120"/>
      <c r="G29" s="120"/>
      <c r="H29" s="120"/>
      <c r="I29" s="125"/>
      <c r="J29" s="125"/>
      <c r="K29" s="156"/>
    </row>
    <row r="30" spans="1:11" ht="24" customHeight="1">
      <c r="A30" s="156"/>
      <c r="B30" s="81" t="s">
        <v>172</v>
      </c>
      <c r="C30" s="81"/>
      <c r="D30" s="120"/>
      <c r="E30" s="120"/>
      <c r="F30" s="120"/>
      <c r="G30" s="120"/>
      <c r="H30" s="120"/>
      <c r="I30" s="125"/>
      <c r="J30" s="125"/>
      <c r="K30" s="156"/>
    </row>
    <row r="31" spans="1:11" ht="24" customHeight="1">
      <c r="A31" s="156"/>
      <c r="B31" s="81" t="s">
        <v>173</v>
      </c>
      <c r="C31" s="81"/>
      <c r="D31" s="120"/>
      <c r="E31" s="120"/>
      <c r="F31" s="120"/>
      <c r="G31" s="120"/>
      <c r="H31" s="120"/>
      <c r="I31" s="125"/>
      <c r="J31" s="125"/>
      <c r="K31" s="156"/>
    </row>
    <row r="32" spans="1:11" ht="24" customHeight="1">
      <c r="A32" s="156"/>
      <c r="B32" s="81" t="s">
        <v>86</v>
      </c>
      <c r="C32" s="81"/>
      <c r="D32" s="180">
        <f>SUM(D23:D31)</f>
        <v>0</v>
      </c>
      <c r="E32" s="180">
        <f aca="true" t="shared" si="3" ref="E32:J32">SUM(E23:E31)</f>
        <v>0</v>
      </c>
      <c r="F32" s="180">
        <f t="shared" si="3"/>
        <v>0</v>
      </c>
      <c r="G32" s="180">
        <f t="shared" si="3"/>
        <v>0</v>
      </c>
      <c r="H32" s="180">
        <f t="shared" si="3"/>
        <v>0</v>
      </c>
      <c r="I32" s="180">
        <f t="shared" si="3"/>
        <v>0</v>
      </c>
      <c r="J32" s="180">
        <f t="shared" si="3"/>
        <v>0</v>
      </c>
      <c r="K32" s="156"/>
    </row>
    <row r="33" spans="1:11" ht="24.75" customHeight="1">
      <c r="A33" s="156"/>
      <c r="B33" s="181"/>
      <c r="C33" s="181"/>
      <c r="D33" s="181"/>
      <c r="E33" s="181"/>
      <c r="F33" s="181"/>
      <c r="G33" s="181"/>
      <c r="H33" s="181"/>
      <c r="I33" s="156"/>
      <c r="J33" s="156"/>
      <c r="K33" s="156"/>
    </row>
    <row r="307" ht="12.75"/>
    <row r="308" ht="12.75"/>
    <row r="309" ht="12.75"/>
  </sheetData>
  <sheetProtection sheet="1" objects="1" scenarios="1"/>
  <mergeCells count="19">
    <mergeCell ref="B4:K4"/>
    <mergeCell ref="B7:B8"/>
    <mergeCell ref="C7:C8"/>
    <mergeCell ref="E11:J11"/>
    <mergeCell ref="E12:J12"/>
    <mergeCell ref="B14:B15"/>
    <mergeCell ref="C14:C15"/>
    <mergeCell ref="B17:C17"/>
    <mergeCell ref="B21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75" right="0.75" top="1" bottom="1" header="0.5118055555555555" footer="0.5"/>
  <pageSetup fitToHeight="1" fitToWidth="1" horizontalDpi="300" verticalDpi="300" orientation="landscape" paperSize="9"/>
  <headerFooter alignWithMargins="0">
    <oddFooter>&amp;L PROW_311/10/02/EPO&amp;R1/1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GridLines="0" showRowColHeaders="0" view="pageBreakPreview" zoomScaleSheetLayoutView="100" workbookViewId="0" topLeftCell="A1">
      <selection activeCell="B9" sqref="B9"/>
    </sheetView>
  </sheetViews>
  <sheetFormatPr defaultColWidth="1.1484375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 customHeight="1"/>
    <row r="2" spans="1:11" ht="12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 customHeight="1">
      <c r="A3" s="156"/>
      <c r="B3" s="157" t="s">
        <v>206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8" customHeight="1">
      <c r="A4" s="156"/>
      <c r="B4" s="158" t="s">
        <v>207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.75" customHeight="1">
      <c r="A5" s="156"/>
      <c r="B5" s="159" t="s">
        <v>208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2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2.75" customHeight="1">
      <c r="A7" s="156"/>
      <c r="B7" s="63" t="s">
        <v>154</v>
      </c>
      <c r="C7" s="63" t="s">
        <v>155</v>
      </c>
      <c r="D7" s="61" t="s">
        <v>156</v>
      </c>
      <c r="E7" s="160" t="s">
        <v>93</v>
      </c>
      <c r="F7" s="61" t="s">
        <v>157</v>
      </c>
      <c r="G7" s="61" t="s">
        <v>157</v>
      </c>
      <c r="H7" s="61" t="s">
        <v>157</v>
      </c>
      <c r="I7" s="61" t="s">
        <v>157</v>
      </c>
      <c r="J7" s="61" t="s">
        <v>157</v>
      </c>
      <c r="K7" s="156"/>
    </row>
    <row r="8" spans="1:12" ht="12.75" customHeight="1">
      <c r="A8" s="156"/>
      <c r="B8" s="63"/>
      <c r="C8" s="63"/>
      <c r="D8" s="161">
        <v>2009</v>
      </c>
      <c r="E8" s="162">
        <v>2010</v>
      </c>
      <c r="F8" s="161">
        <f>+E8+1</f>
        <v>2011</v>
      </c>
      <c r="G8" s="161">
        <f>+F8+1</f>
        <v>2012</v>
      </c>
      <c r="H8" s="161">
        <f>+G8+1</f>
        <v>2013</v>
      </c>
      <c r="I8" s="161">
        <f>+H8+1</f>
        <v>2014</v>
      </c>
      <c r="J8" s="161">
        <f>+I8+1</f>
        <v>2015</v>
      </c>
      <c r="K8" s="156"/>
      <c r="L8">
        <v>1</v>
      </c>
    </row>
    <row r="9" spans="1:11" ht="12.75" customHeight="1">
      <c r="A9" s="156"/>
      <c r="B9" s="67"/>
      <c r="C9" s="67"/>
      <c r="D9" s="67"/>
      <c r="E9" s="67"/>
      <c r="F9" s="163"/>
      <c r="G9" s="67"/>
      <c r="H9" s="67"/>
      <c r="I9" s="67"/>
      <c r="J9" s="67"/>
      <c r="K9" s="156"/>
    </row>
    <row r="10" spans="1:12" ht="12.75" customHeight="1">
      <c r="A10" s="156"/>
      <c r="B10" s="164"/>
      <c r="C10" s="164"/>
      <c r="D10" s="37"/>
      <c r="E10" s="37"/>
      <c r="F10" s="37"/>
      <c r="G10" s="37"/>
      <c r="H10" s="37"/>
      <c r="I10" s="37"/>
      <c r="J10" s="37"/>
      <c r="K10" s="156"/>
      <c r="L10">
        <v>11</v>
      </c>
    </row>
    <row r="11" spans="1:12" ht="24" customHeight="1">
      <c r="A11" s="156"/>
      <c r="B11" s="63" t="s">
        <v>158</v>
      </c>
      <c r="C11" s="165" t="s">
        <v>159</v>
      </c>
      <c r="D11" s="63" t="s">
        <v>160</v>
      </c>
      <c r="E11" s="63" t="s">
        <v>161</v>
      </c>
      <c r="F11" s="63"/>
      <c r="G11" s="63"/>
      <c r="H11" s="63"/>
      <c r="I11" s="63"/>
      <c r="J11" s="63"/>
      <c r="K11" s="156"/>
      <c r="L11">
        <v>2</v>
      </c>
    </row>
    <row r="12" spans="1:11" ht="12.75" customHeight="1">
      <c r="A12" s="156"/>
      <c r="B12" s="166">
        <f>+B9</f>
        <v>0</v>
      </c>
      <c r="C12" s="140"/>
      <c r="D12" s="140"/>
      <c r="E12" s="167"/>
      <c r="F12" s="167"/>
      <c r="G12" s="167"/>
      <c r="H12" s="167"/>
      <c r="I12" s="167"/>
      <c r="J12" s="167"/>
      <c r="K12" s="156"/>
    </row>
    <row r="13" spans="1:12" ht="12.75" customHeight="1">
      <c r="A13" s="156"/>
      <c r="B13" s="164"/>
      <c r="C13" s="164"/>
      <c r="D13" s="37"/>
      <c r="E13" s="37"/>
      <c r="F13" s="37"/>
      <c r="G13" s="37"/>
      <c r="H13" s="37"/>
      <c r="I13" s="37"/>
      <c r="J13" s="37"/>
      <c r="K13" s="156"/>
      <c r="L13">
        <v>22</v>
      </c>
    </row>
    <row r="14" spans="1:11" ht="12.75" customHeight="1">
      <c r="A14" s="156"/>
      <c r="B14" s="168" t="s">
        <v>162</v>
      </c>
      <c r="C14" s="160"/>
      <c r="D14" s="160" t="s">
        <v>156</v>
      </c>
      <c r="E14" s="61" t="s">
        <v>93</v>
      </c>
      <c r="F14" s="61" t="s">
        <v>157</v>
      </c>
      <c r="G14" s="61" t="s">
        <v>157</v>
      </c>
      <c r="H14" s="61" t="s">
        <v>157</v>
      </c>
      <c r="I14" s="61" t="s">
        <v>157</v>
      </c>
      <c r="J14" s="61" t="s">
        <v>157</v>
      </c>
      <c r="K14" s="156"/>
    </row>
    <row r="15" spans="1:12" ht="12.75" customHeight="1">
      <c r="A15" s="156"/>
      <c r="B15" s="168"/>
      <c r="C15" s="160"/>
      <c r="D15" s="162">
        <f aca="true" t="shared" si="0" ref="D15:J15">+D8</f>
        <v>2009</v>
      </c>
      <c r="E15" s="161">
        <f t="shared" si="0"/>
        <v>2010</v>
      </c>
      <c r="F15" s="161">
        <f t="shared" si="0"/>
        <v>2011</v>
      </c>
      <c r="G15" s="161">
        <f t="shared" si="0"/>
        <v>2012</v>
      </c>
      <c r="H15" s="161">
        <f t="shared" si="0"/>
        <v>2013</v>
      </c>
      <c r="I15" s="161">
        <f t="shared" si="0"/>
        <v>2014</v>
      </c>
      <c r="J15" s="161">
        <f t="shared" si="0"/>
        <v>2015</v>
      </c>
      <c r="K15" s="156"/>
      <c r="L15">
        <v>3</v>
      </c>
    </row>
    <row r="16" spans="1:11" ht="12.75" customHeight="1">
      <c r="A16" s="156"/>
      <c r="B16" s="170">
        <f>B9</f>
        <v>0</v>
      </c>
      <c r="C16" s="171"/>
      <c r="D16" s="172">
        <f>D9*C12</f>
        <v>0</v>
      </c>
      <c r="E16" s="173">
        <f>E9*D12</f>
        <v>0</v>
      </c>
      <c r="F16" s="174">
        <f>F9*D12</f>
        <v>0</v>
      </c>
      <c r="G16" s="173">
        <f>G9*D12</f>
        <v>0</v>
      </c>
      <c r="H16" s="173">
        <f>H9*D12</f>
        <v>0</v>
      </c>
      <c r="I16" s="173">
        <f>I9*D12</f>
        <v>0</v>
      </c>
      <c r="J16" s="173">
        <f>J9*D12</f>
        <v>0</v>
      </c>
      <c r="K16" s="156"/>
    </row>
    <row r="17" spans="1:12" ht="12.75" customHeight="1">
      <c r="A17" s="156"/>
      <c r="B17" s="175" t="s">
        <v>86</v>
      </c>
      <c r="C17" s="175"/>
      <c r="D17" s="173">
        <f aca="true" t="shared" si="1" ref="D17:J17">SUM(D15:D16)-D15</f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73">
        <f t="shared" si="1"/>
        <v>0</v>
      </c>
      <c r="J17" s="173">
        <f t="shared" si="1"/>
        <v>0</v>
      </c>
      <c r="K17" s="156"/>
      <c r="L17">
        <v>33</v>
      </c>
    </row>
    <row r="18" spans="1:11" ht="12.75" customHeight="1">
      <c r="A18" s="156"/>
      <c r="B18" s="176"/>
      <c r="C18" s="176"/>
      <c r="D18" s="37"/>
      <c r="E18" s="37"/>
      <c r="F18" s="37"/>
      <c r="G18" s="37"/>
      <c r="H18" s="37"/>
      <c r="I18" s="37"/>
      <c r="J18" s="37"/>
      <c r="K18" s="156"/>
    </row>
    <row r="19" spans="1:11" ht="12.75" customHeight="1">
      <c r="A19" s="156"/>
      <c r="B19" s="159" t="s">
        <v>209</v>
      </c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2.7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ht="12.75" customHeight="1">
      <c r="A21" s="156"/>
      <c r="B21" s="177" t="s">
        <v>164</v>
      </c>
      <c r="C21" s="177"/>
      <c r="D21" s="61" t="s">
        <v>92</v>
      </c>
      <c r="E21" s="61" t="s">
        <v>93</v>
      </c>
      <c r="F21" s="61" t="s">
        <v>157</v>
      </c>
      <c r="G21" s="61" t="s">
        <v>157</v>
      </c>
      <c r="H21" s="61" t="s">
        <v>157</v>
      </c>
      <c r="I21" s="61" t="s">
        <v>157</v>
      </c>
      <c r="J21" s="61" t="s">
        <v>157</v>
      </c>
      <c r="K21" s="156"/>
    </row>
    <row r="22" spans="1:11" ht="12.75" customHeight="1">
      <c r="A22" s="156"/>
      <c r="B22" s="177"/>
      <c r="C22" s="177"/>
      <c r="D22" s="161">
        <f aca="true" t="shared" si="2" ref="D22:J22">+D15</f>
        <v>2009</v>
      </c>
      <c r="E22" s="161">
        <f t="shared" si="2"/>
        <v>2010</v>
      </c>
      <c r="F22" s="161">
        <f t="shared" si="2"/>
        <v>2011</v>
      </c>
      <c r="G22" s="161">
        <f t="shared" si="2"/>
        <v>2012</v>
      </c>
      <c r="H22" s="161">
        <f t="shared" si="2"/>
        <v>2013</v>
      </c>
      <c r="I22" s="161">
        <f t="shared" si="2"/>
        <v>2014</v>
      </c>
      <c r="J22" s="161">
        <f t="shared" si="2"/>
        <v>2015</v>
      </c>
      <c r="K22" s="156"/>
    </row>
    <row r="23" spans="1:11" ht="24" customHeight="1">
      <c r="A23" s="156"/>
      <c r="B23" s="178" t="s">
        <v>165</v>
      </c>
      <c r="C23" s="178"/>
      <c r="D23" s="179"/>
      <c r="E23" s="179"/>
      <c r="F23" s="179"/>
      <c r="G23" s="120"/>
      <c r="H23" s="120"/>
      <c r="I23" s="125"/>
      <c r="J23" s="125"/>
      <c r="K23" s="156"/>
    </row>
    <row r="24" spans="1:11" ht="24" customHeight="1">
      <c r="A24" s="156"/>
      <c r="B24" s="81" t="s">
        <v>166</v>
      </c>
      <c r="C24" s="81"/>
      <c r="D24" s="120"/>
      <c r="E24" s="120"/>
      <c r="F24" s="120"/>
      <c r="G24" s="120"/>
      <c r="H24" s="120"/>
      <c r="I24" s="125"/>
      <c r="J24" s="125"/>
      <c r="K24" s="156"/>
    </row>
    <row r="25" spans="1:11" ht="24" customHeight="1">
      <c r="A25" s="156"/>
      <c r="B25" s="81" t="s">
        <v>167</v>
      </c>
      <c r="C25" s="81"/>
      <c r="D25" s="120"/>
      <c r="E25" s="120"/>
      <c r="F25" s="120"/>
      <c r="G25" s="120"/>
      <c r="H25" s="120"/>
      <c r="I25" s="125"/>
      <c r="J25" s="125"/>
      <c r="K25" s="156"/>
    </row>
    <row r="26" spans="1:11" ht="24" customHeight="1">
      <c r="A26" s="156"/>
      <c r="B26" s="81" t="s">
        <v>168</v>
      </c>
      <c r="C26" s="81"/>
      <c r="D26" s="120"/>
      <c r="E26" s="120"/>
      <c r="F26" s="120"/>
      <c r="G26" s="120"/>
      <c r="H26" s="120"/>
      <c r="I26" s="125"/>
      <c r="J26" s="125"/>
      <c r="K26" s="156"/>
    </row>
    <row r="27" spans="1:11" ht="24" customHeight="1">
      <c r="A27" s="156"/>
      <c r="B27" s="81" t="s">
        <v>169</v>
      </c>
      <c r="C27" s="81"/>
      <c r="D27" s="120"/>
      <c r="E27" s="120"/>
      <c r="F27" s="120"/>
      <c r="G27" s="120"/>
      <c r="H27" s="120"/>
      <c r="I27" s="125"/>
      <c r="J27" s="125"/>
      <c r="K27" s="156"/>
    </row>
    <row r="28" spans="1:11" ht="24" customHeight="1">
      <c r="A28" s="156"/>
      <c r="B28" s="43" t="s">
        <v>170</v>
      </c>
      <c r="C28" s="43"/>
      <c r="D28" s="120"/>
      <c r="E28" s="120"/>
      <c r="F28" s="120"/>
      <c r="G28" s="120"/>
      <c r="H28" s="120"/>
      <c r="I28" s="125"/>
      <c r="J28" s="125"/>
      <c r="K28" s="156"/>
    </row>
    <row r="29" spans="1:11" ht="24" customHeight="1">
      <c r="A29" s="156"/>
      <c r="B29" s="81" t="s">
        <v>171</v>
      </c>
      <c r="C29" s="81"/>
      <c r="D29" s="120"/>
      <c r="E29" s="120"/>
      <c r="F29" s="120"/>
      <c r="G29" s="120"/>
      <c r="H29" s="120"/>
      <c r="I29" s="125"/>
      <c r="J29" s="125"/>
      <c r="K29" s="156"/>
    </row>
    <row r="30" spans="1:11" ht="24" customHeight="1">
      <c r="A30" s="156"/>
      <c r="B30" s="81" t="s">
        <v>172</v>
      </c>
      <c r="C30" s="81"/>
      <c r="D30" s="120"/>
      <c r="E30" s="120"/>
      <c r="F30" s="120"/>
      <c r="G30" s="120"/>
      <c r="H30" s="120"/>
      <c r="I30" s="125"/>
      <c r="J30" s="125"/>
      <c r="K30" s="156"/>
    </row>
    <row r="31" spans="1:11" ht="24" customHeight="1">
      <c r="A31" s="156"/>
      <c r="B31" s="81" t="s">
        <v>173</v>
      </c>
      <c r="C31" s="81"/>
      <c r="D31" s="120"/>
      <c r="E31" s="120"/>
      <c r="F31" s="120"/>
      <c r="G31" s="120"/>
      <c r="H31" s="120"/>
      <c r="I31" s="125"/>
      <c r="J31" s="125"/>
      <c r="K31" s="156"/>
    </row>
    <row r="32" spans="1:11" ht="24" customHeight="1">
      <c r="A32" s="156"/>
      <c r="B32" s="81" t="s">
        <v>86</v>
      </c>
      <c r="C32" s="81"/>
      <c r="D32" s="180">
        <f>SUM(D23:D31)</f>
        <v>0</v>
      </c>
      <c r="E32" s="180">
        <f aca="true" t="shared" si="3" ref="E32:J32">SUM(E23:E31)</f>
        <v>0</v>
      </c>
      <c r="F32" s="180">
        <f t="shared" si="3"/>
        <v>0</v>
      </c>
      <c r="G32" s="180">
        <f t="shared" si="3"/>
        <v>0</v>
      </c>
      <c r="H32" s="180">
        <f t="shared" si="3"/>
        <v>0</v>
      </c>
      <c r="I32" s="180">
        <f t="shared" si="3"/>
        <v>0</v>
      </c>
      <c r="J32" s="180">
        <f t="shared" si="3"/>
        <v>0</v>
      </c>
      <c r="K32" s="156"/>
    </row>
    <row r="33" spans="1:11" ht="24.75" customHeight="1">
      <c r="A33" s="156"/>
      <c r="B33" s="181"/>
      <c r="C33" s="181"/>
      <c r="D33" s="181"/>
      <c r="E33" s="181"/>
      <c r="F33" s="181"/>
      <c r="G33" s="181"/>
      <c r="H33" s="181"/>
      <c r="I33" s="156"/>
      <c r="J33" s="156"/>
      <c r="K33" s="156"/>
    </row>
    <row r="142" ht="12.75" customHeight="1"/>
    <row r="143" ht="12.75" customHeight="1"/>
    <row r="144" ht="12.75" customHeight="1"/>
  </sheetData>
  <sheetProtection sheet="1" objects="1" scenarios="1"/>
  <mergeCells count="19">
    <mergeCell ref="B4:K4"/>
    <mergeCell ref="B7:B8"/>
    <mergeCell ref="C7:C8"/>
    <mergeCell ref="E11:J11"/>
    <mergeCell ref="E12:J12"/>
    <mergeCell ref="B14:B15"/>
    <mergeCell ref="C14:C15"/>
    <mergeCell ref="B17:C17"/>
    <mergeCell ref="B21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75" right="0.75" top="1" bottom="1" header="0.5118055555555555" footer="0.5"/>
  <pageSetup horizontalDpi="300" verticalDpi="300" orientation="landscape" paperSize="9" scale="68"/>
  <headerFooter alignWithMargins="0">
    <oddFooter>&amp;L PROW_311/10/02/EPO&amp;R1/1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GridLines="0" showRowColHeaders="0" view="pageBreakPreview" zoomScaleSheetLayoutView="100" workbookViewId="0" topLeftCell="A1">
      <selection activeCell="E15" sqref="E15"/>
    </sheetView>
  </sheetViews>
  <sheetFormatPr defaultColWidth="1.1484375" defaultRowHeight="12.75" customHeight="1" zeroHeight="1"/>
  <cols>
    <col min="1" max="1" width="9.140625" style="21" customWidth="1"/>
    <col min="2" max="2" width="2.7109375" style="21" customWidth="1"/>
    <col min="3" max="3" width="3.28125" style="21" customWidth="1"/>
    <col min="4" max="4" width="23.8515625" style="21" customWidth="1"/>
    <col min="5" max="5" width="33.7109375" style="21" customWidth="1"/>
    <col min="6" max="6" width="21.140625" style="21" customWidth="1"/>
    <col min="7" max="7" width="17.57421875" style="21" customWidth="1"/>
    <col min="8" max="8" width="16.00390625" style="21" customWidth="1"/>
    <col min="9" max="9" width="2.7109375" style="21" customWidth="1"/>
    <col min="10" max="10" width="10.7109375" style="21" customWidth="1"/>
    <col min="11" max="16384" width="0" style="21" hidden="1" customWidth="1"/>
  </cols>
  <sheetData>
    <row r="1" ht="12.75" customHeight="1">
      <c r="J1" s="22" t="s">
        <v>5</v>
      </c>
    </row>
    <row r="2" spans="2:9" ht="10.5" customHeight="1">
      <c r="B2" s="23"/>
      <c r="C2" s="23"/>
      <c r="D2" s="23"/>
      <c r="E2" s="23"/>
      <c r="F2" s="23"/>
      <c r="G2" s="23"/>
      <c r="H2" s="23"/>
      <c r="I2" s="23"/>
    </row>
    <row r="3" spans="2:12" ht="45" customHeight="1">
      <c r="B3" s="23"/>
      <c r="C3" s="23"/>
      <c r="D3" s="23"/>
      <c r="E3" s="24" t="s">
        <v>6</v>
      </c>
      <c r="F3" s="24"/>
      <c r="G3" s="23"/>
      <c r="H3" s="23"/>
      <c r="I3" s="23"/>
      <c r="L3" s="21" t="s">
        <v>7</v>
      </c>
    </row>
    <row r="4" spans="2:12" ht="12.75" customHeight="1">
      <c r="B4" s="23"/>
      <c r="C4" s="25" t="s">
        <v>8</v>
      </c>
      <c r="D4" s="23"/>
      <c r="E4" s="23"/>
      <c r="F4" s="23"/>
      <c r="G4" s="23"/>
      <c r="H4" s="23"/>
      <c r="I4" s="23"/>
      <c r="L4" s="21" t="s">
        <v>9</v>
      </c>
    </row>
    <row r="5" spans="2:12" ht="12" customHeight="1">
      <c r="B5" s="23"/>
      <c r="C5" s="23"/>
      <c r="D5" s="23"/>
      <c r="E5" s="23"/>
      <c r="F5" s="23"/>
      <c r="G5" s="23"/>
      <c r="H5" s="23"/>
      <c r="I5" s="23"/>
      <c r="L5" s="21" t="s">
        <v>10</v>
      </c>
    </row>
    <row r="6" spans="2:10" ht="12.75" customHeight="1">
      <c r="B6" s="23"/>
      <c r="C6" s="26" t="s">
        <v>11</v>
      </c>
      <c r="D6" s="27" t="s">
        <v>12</v>
      </c>
      <c r="E6" s="28"/>
      <c r="F6" s="28"/>
      <c r="G6" s="28"/>
      <c r="H6" s="28"/>
      <c r="I6" s="29"/>
      <c r="J6" s="30"/>
    </row>
    <row r="7" spans="2:10" ht="39.75" customHeight="1">
      <c r="B7" s="23"/>
      <c r="C7" s="26"/>
      <c r="D7" s="27"/>
      <c r="E7" s="28"/>
      <c r="F7" s="28"/>
      <c r="G7" s="28"/>
      <c r="H7" s="28"/>
      <c r="I7" s="31"/>
      <c r="J7" s="32"/>
    </row>
    <row r="8" spans="2:10" ht="24.75" customHeight="1">
      <c r="B8" s="23"/>
      <c r="C8" s="26" t="s">
        <v>13</v>
      </c>
      <c r="D8" s="27" t="s">
        <v>14</v>
      </c>
      <c r="E8" s="33" t="s">
        <v>15</v>
      </c>
      <c r="F8" s="34"/>
      <c r="G8" s="35" t="s">
        <v>16</v>
      </c>
      <c r="H8" s="36"/>
      <c r="I8" s="37"/>
      <c r="J8" s="38"/>
    </row>
    <row r="9" spans="2:10" ht="6" customHeight="1">
      <c r="B9" s="23"/>
      <c r="C9" s="37"/>
      <c r="D9" s="37"/>
      <c r="E9" s="31"/>
      <c r="F9" s="31"/>
      <c r="G9" s="31"/>
      <c r="H9" s="31"/>
      <c r="I9" s="31"/>
      <c r="J9" s="30"/>
    </row>
    <row r="10" spans="2:9" ht="6.75" customHeight="1">
      <c r="B10" s="23"/>
      <c r="C10" s="23"/>
      <c r="D10" s="23"/>
      <c r="E10" s="23"/>
      <c r="F10" s="23"/>
      <c r="G10" s="23"/>
      <c r="H10" s="23"/>
      <c r="I10" s="23"/>
    </row>
    <row r="11" spans="2:9" ht="17.25" customHeight="1">
      <c r="B11" s="23"/>
      <c r="C11" s="39" t="s">
        <v>17</v>
      </c>
      <c r="D11" s="39"/>
      <c r="E11" s="39"/>
      <c r="F11" s="39"/>
      <c r="G11" s="39"/>
      <c r="H11" s="39"/>
      <c r="I11" s="39"/>
    </row>
    <row r="12" spans="2:9" ht="12" customHeight="1">
      <c r="B12" s="23"/>
      <c r="C12" s="40" t="s">
        <v>18</v>
      </c>
      <c r="D12" s="40"/>
      <c r="E12" s="40"/>
      <c r="F12" s="40"/>
      <c r="G12" s="40"/>
      <c r="H12" s="40"/>
      <c r="I12" s="40"/>
    </row>
    <row r="13" spans="2:9" ht="3" customHeight="1">
      <c r="B13" s="23"/>
      <c r="C13" s="41"/>
      <c r="D13" s="41"/>
      <c r="E13" s="41"/>
      <c r="F13" s="41"/>
      <c r="G13" s="41"/>
      <c r="H13" s="41"/>
      <c r="I13" s="41"/>
    </row>
    <row r="14" spans="2:9" ht="20.25" customHeight="1">
      <c r="B14" s="23"/>
      <c r="C14" s="42" t="s">
        <v>19</v>
      </c>
      <c r="D14" s="42"/>
      <c r="E14" s="42"/>
      <c r="F14" s="42"/>
      <c r="G14" s="42"/>
      <c r="H14" s="42"/>
      <c r="I14" s="40"/>
    </row>
    <row r="15" spans="2:9" ht="15" customHeight="1">
      <c r="B15" s="23"/>
      <c r="C15" s="43" t="s">
        <v>20</v>
      </c>
      <c r="D15" s="43"/>
      <c r="E15" s="44"/>
      <c r="F15" s="44"/>
      <c r="G15" s="44"/>
      <c r="H15" s="44"/>
      <c r="I15" s="45"/>
    </row>
    <row r="16" spans="2:9" ht="15" customHeight="1">
      <c r="B16" s="23"/>
      <c r="C16" s="43" t="s">
        <v>21</v>
      </c>
      <c r="D16" s="43"/>
      <c r="E16" s="44"/>
      <c r="F16" s="44"/>
      <c r="G16" s="44"/>
      <c r="H16" s="44"/>
      <c r="I16" s="45"/>
    </row>
    <row r="17" spans="2:9" ht="15" customHeight="1">
      <c r="B17" s="23"/>
      <c r="C17" s="43" t="s">
        <v>22</v>
      </c>
      <c r="D17" s="43"/>
      <c r="E17" s="44"/>
      <c r="F17" s="44"/>
      <c r="G17" s="44"/>
      <c r="H17" s="44"/>
      <c r="I17" s="45"/>
    </row>
    <row r="18" spans="2:9" ht="15" customHeight="1">
      <c r="B18" s="23"/>
      <c r="C18" s="43" t="s">
        <v>23</v>
      </c>
      <c r="D18" s="43"/>
      <c r="E18" s="44"/>
      <c r="F18" s="44"/>
      <c r="G18" s="44"/>
      <c r="H18" s="44"/>
      <c r="I18" s="45"/>
    </row>
    <row r="19" spans="2:9" ht="15" customHeight="1">
      <c r="B19" s="23"/>
      <c r="C19" s="43" t="s">
        <v>24</v>
      </c>
      <c r="D19" s="43"/>
      <c r="E19" s="46"/>
      <c r="F19" s="46"/>
      <c r="G19" s="46"/>
      <c r="H19" s="46"/>
      <c r="I19" s="45"/>
    </row>
    <row r="20" spans="2:9" ht="15" customHeight="1">
      <c r="B20" s="23"/>
      <c r="C20" s="43" t="s">
        <v>25</v>
      </c>
      <c r="D20" s="43"/>
      <c r="E20" s="44"/>
      <c r="F20" s="44"/>
      <c r="G20" s="44"/>
      <c r="H20" s="44"/>
      <c r="I20" s="45"/>
    </row>
    <row r="21" spans="2:9" ht="15" customHeight="1">
      <c r="B21" s="23"/>
      <c r="C21" s="43" t="s">
        <v>26</v>
      </c>
      <c r="D21" s="43"/>
      <c r="E21" s="44"/>
      <c r="F21" s="44"/>
      <c r="G21" s="44"/>
      <c r="H21" s="44"/>
      <c r="I21" s="45"/>
    </row>
    <row r="22" spans="2:9" ht="12" customHeight="1">
      <c r="B22" s="23"/>
      <c r="C22" s="45"/>
      <c r="D22" s="45"/>
      <c r="E22" s="45"/>
      <c r="F22" s="45"/>
      <c r="G22" s="45"/>
      <c r="H22" s="45"/>
      <c r="I22" s="45"/>
    </row>
    <row r="23" spans="2:9" ht="12.75" customHeight="1">
      <c r="B23" s="23"/>
      <c r="C23" s="47" t="s">
        <v>27</v>
      </c>
      <c r="D23" s="40"/>
      <c r="E23" s="48"/>
      <c r="F23" s="48"/>
      <c r="G23" s="49"/>
      <c r="H23" s="49"/>
      <c r="I23" s="50"/>
    </row>
    <row r="24" spans="2:9" ht="15" customHeight="1">
      <c r="B24" s="23"/>
      <c r="C24" s="51" t="s">
        <v>28</v>
      </c>
      <c r="D24" s="51" t="s">
        <v>29</v>
      </c>
      <c r="E24" s="51"/>
      <c r="F24" s="51" t="s">
        <v>30</v>
      </c>
      <c r="G24" s="51" t="s">
        <v>31</v>
      </c>
      <c r="H24" s="51" t="s">
        <v>32</v>
      </c>
      <c r="I24" s="50"/>
    </row>
    <row r="25" spans="2:12" ht="24.75" customHeight="1">
      <c r="B25" s="23"/>
      <c r="C25" s="52">
        <v>1</v>
      </c>
      <c r="D25" s="53"/>
      <c r="E25" s="53"/>
      <c r="F25" s="44"/>
      <c r="G25" s="44"/>
      <c r="H25" s="44"/>
      <c r="I25" s="50"/>
      <c r="L25" s="21" t="s">
        <v>33</v>
      </c>
    </row>
    <row r="26" spans="2:12" ht="5.25" customHeight="1">
      <c r="B26" s="23"/>
      <c r="C26" s="23"/>
      <c r="D26" s="23"/>
      <c r="E26" s="23"/>
      <c r="F26" s="23"/>
      <c r="G26" s="23"/>
      <c r="H26" s="23"/>
      <c r="I26" s="23"/>
      <c r="J26" s="54">
        <v>1</v>
      </c>
      <c r="L26" s="21" t="s">
        <v>34</v>
      </c>
    </row>
    <row r="27" spans="2:9" ht="20.25" customHeight="1">
      <c r="B27" s="23"/>
      <c r="C27" s="55" t="s">
        <v>35</v>
      </c>
      <c r="D27" s="23"/>
      <c r="E27" s="23"/>
      <c r="F27" s="23"/>
      <c r="G27" s="23"/>
      <c r="H27" s="23"/>
      <c r="I27" s="23"/>
    </row>
    <row r="28" spans="2:9" ht="15" customHeight="1">
      <c r="B28" s="23"/>
      <c r="C28" s="47" t="s">
        <v>36</v>
      </c>
      <c r="D28" s="47"/>
      <c r="E28" s="47"/>
      <c r="F28" s="47"/>
      <c r="G28" s="47"/>
      <c r="H28" s="47"/>
      <c r="I28" s="23"/>
    </row>
    <row r="29" spans="2:9" ht="206.25" customHeight="1">
      <c r="B29" s="23"/>
      <c r="C29" s="56"/>
      <c r="D29" s="56"/>
      <c r="E29" s="56"/>
      <c r="F29" s="56"/>
      <c r="G29" s="56"/>
      <c r="H29" s="56"/>
      <c r="I29" s="23"/>
    </row>
    <row r="30" spans="2:9" ht="12" customHeight="1">
      <c r="B30" s="23"/>
      <c r="C30" s="23"/>
      <c r="D30" s="23"/>
      <c r="E30" s="23"/>
      <c r="F30" s="23"/>
      <c r="G30" s="23"/>
      <c r="H30" s="23"/>
      <c r="I30" s="23"/>
    </row>
    <row r="31" ht="12" customHeight="1"/>
    <row r="32" ht="12" customHeight="1"/>
    <row r="49" ht="9.75" customHeight="1"/>
    <row r="50" ht="9.75" customHeight="1"/>
  </sheetData>
  <sheetProtection sheet="1" objects="1" scenarios="1"/>
  <mergeCells count="14">
    <mergeCell ref="C6:C7"/>
    <mergeCell ref="D6:D7"/>
    <mergeCell ref="E6:G7"/>
    <mergeCell ref="H6:H7"/>
    <mergeCell ref="E15:H15"/>
    <mergeCell ref="E16:H16"/>
    <mergeCell ref="E17:H17"/>
    <mergeCell ref="E18:H18"/>
    <mergeCell ref="E19:H19"/>
    <mergeCell ref="E20:H20"/>
    <mergeCell ref="E21:H21"/>
    <mergeCell ref="D24:E24"/>
    <mergeCell ref="D25:E25"/>
    <mergeCell ref="C29:H29"/>
  </mergeCells>
  <dataValidations count="4">
    <dataValidation operator="lessThanOrEqual" allowBlank="1" showErrorMessage="1" sqref="C29">
      <formula1>0</formula1>
    </dataValidation>
    <dataValidation type="list" allowBlank="1" showErrorMessage="1" sqref="H25">
      <formula1>$L$24:$L$26</formula1>
      <formula2>0</formula2>
    </dataValidation>
    <dataValidation type="list" allowBlank="1" showErrorMessage="1" sqref="H6:H7">
      <formula1>$L$2:$L$5</formula1>
      <formula2>0</formula2>
    </dataValidation>
    <dataValidation type="list" allowBlank="1" showErrorMessage="1" sqref="G25">
      <formula1>$L$24:$L$26</formula1>
      <formula2>0</formula2>
    </dataValidation>
  </dataValidations>
  <hyperlinks>
    <hyperlink ref="J1" location="OPIS!A1" display="następna"/>
  </hyperlinks>
  <printOptions/>
  <pageMargins left="0.75" right="0.75" top="1" bottom="1" header="0.5118055555555555" footer="0.5"/>
  <pageSetup fitToHeight="1" fitToWidth="1" horizontalDpi="300" verticalDpi="300" orientation="portrait" paperSize="9"/>
  <headerFooter alignWithMargins="0">
    <oddFooter>&amp;L PROW_311/10/02/EPO&amp;RStrona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GridLines="0" showRowColHeaders="0" view="pageBreakPreview" zoomScaleSheetLayoutView="100" workbookViewId="0" topLeftCell="A1">
      <selection activeCell="D16" sqref="D16"/>
    </sheetView>
  </sheetViews>
  <sheetFormatPr defaultColWidth="1.1484375" defaultRowHeight="12.75" zeroHeight="1"/>
  <cols>
    <col min="1" max="1" width="9.140625" style="57" customWidth="1"/>
    <col min="2" max="2" width="2.8515625" style="57" customWidth="1"/>
    <col min="3" max="3" width="15.57421875" style="57" customWidth="1"/>
    <col min="4" max="4" width="37.421875" style="57" customWidth="1"/>
    <col min="5" max="5" width="14.7109375" style="57" customWidth="1"/>
    <col min="6" max="6" width="10.00390625" style="57" customWidth="1"/>
    <col min="7" max="7" width="10.57421875" style="57" customWidth="1"/>
    <col min="8" max="8" width="11.7109375" style="57" customWidth="1"/>
    <col min="9" max="9" width="10.140625" style="57" customWidth="1"/>
    <col min="10" max="10" width="1.7109375" style="57" customWidth="1"/>
    <col min="11" max="11" width="11.57421875" style="57" customWidth="1"/>
    <col min="12" max="16384" width="0" style="57" hidden="1" customWidth="1"/>
  </cols>
  <sheetData>
    <row r="1" spans="1:14" ht="12.75">
      <c r="A1" s="22" t="s">
        <v>37</v>
      </c>
      <c r="K1" s="22" t="s">
        <v>5</v>
      </c>
      <c r="N1" s="57" t="s">
        <v>33</v>
      </c>
    </row>
    <row r="2" spans="2:14" ht="12.75">
      <c r="B2" s="58"/>
      <c r="C2" s="58"/>
      <c r="D2" s="58"/>
      <c r="E2" s="58"/>
      <c r="F2" s="58"/>
      <c r="G2" s="58"/>
      <c r="H2" s="58"/>
      <c r="I2" s="58"/>
      <c r="J2" s="58"/>
      <c r="N2" s="57" t="s">
        <v>34</v>
      </c>
    </row>
    <row r="3" spans="2:14" ht="12.75">
      <c r="B3" s="58"/>
      <c r="C3" s="59" t="s">
        <v>17</v>
      </c>
      <c r="D3" s="59"/>
      <c r="E3" s="59"/>
      <c r="F3" s="59"/>
      <c r="G3" s="59"/>
      <c r="H3" s="59"/>
      <c r="I3" s="58"/>
      <c r="J3" s="58"/>
      <c r="N3" s="57" t="s">
        <v>38</v>
      </c>
    </row>
    <row r="4" spans="2:14" ht="21" customHeight="1">
      <c r="B4" s="58"/>
      <c r="C4" s="60" t="s">
        <v>39</v>
      </c>
      <c r="D4" s="60"/>
      <c r="E4" s="60"/>
      <c r="F4" s="60"/>
      <c r="G4" s="60"/>
      <c r="H4" s="60"/>
      <c r="I4" s="58"/>
      <c r="J4" s="58"/>
      <c r="N4" s="57" t="s">
        <v>40</v>
      </c>
    </row>
    <row r="5" spans="2:14" ht="36" customHeight="1">
      <c r="B5" s="58"/>
      <c r="C5" s="61" t="s">
        <v>41</v>
      </c>
      <c r="D5" s="62" t="s">
        <v>42</v>
      </c>
      <c r="E5" s="63" t="s">
        <v>43</v>
      </c>
      <c r="F5" s="63" t="s">
        <v>44</v>
      </c>
      <c r="G5" s="63" t="s">
        <v>45</v>
      </c>
      <c r="H5" s="63" t="s">
        <v>46</v>
      </c>
      <c r="I5" s="63" t="s">
        <v>47</v>
      </c>
      <c r="J5" s="58"/>
      <c r="N5" s="57" t="s">
        <v>48</v>
      </c>
    </row>
    <row r="6" spans="2:14" ht="12.75" customHeight="1">
      <c r="B6" s="58"/>
      <c r="C6" s="64"/>
      <c r="D6" s="62"/>
      <c r="E6" s="63"/>
      <c r="F6" s="63"/>
      <c r="G6" s="63"/>
      <c r="H6" s="63"/>
      <c r="I6" s="63"/>
      <c r="J6" s="58"/>
      <c r="N6" s="57" t="s">
        <v>49</v>
      </c>
    </row>
    <row r="7" spans="2:10" ht="24" customHeight="1">
      <c r="B7" s="58"/>
      <c r="C7" s="64"/>
      <c r="D7" s="62" t="s">
        <v>50</v>
      </c>
      <c r="E7" s="63" t="s">
        <v>51</v>
      </c>
      <c r="F7" s="63" t="s">
        <v>52</v>
      </c>
      <c r="G7" s="63" t="s">
        <v>52</v>
      </c>
      <c r="H7" s="63" t="s">
        <v>52</v>
      </c>
      <c r="I7" s="63" t="s">
        <v>52</v>
      </c>
      <c r="J7" s="58"/>
    </row>
    <row r="8" spans="2:12" ht="24" customHeight="1">
      <c r="B8" s="58"/>
      <c r="C8" s="64"/>
      <c r="D8" s="65"/>
      <c r="E8" s="66"/>
      <c r="F8" s="67"/>
      <c r="G8" s="63" t="s">
        <v>52</v>
      </c>
      <c r="H8" s="63" t="s">
        <v>52</v>
      </c>
      <c r="I8" s="67"/>
      <c r="J8" s="58"/>
      <c r="L8" s="57">
        <v>1</v>
      </c>
    </row>
    <row r="9" spans="2:12" ht="24" customHeight="1">
      <c r="B9" s="58"/>
      <c r="C9" s="64"/>
      <c r="D9" s="62" t="s">
        <v>53</v>
      </c>
      <c r="E9" s="63" t="s">
        <v>54</v>
      </c>
      <c r="F9" s="63" t="s">
        <v>52</v>
      </c>
      <c r="G9" s="63" t="s">
        <v>52</v>
      </c>
      <c r="H9" s="63" t="s">
        <v>52</v>
      </c>
      <c r="I9" s="63" t="s">
        <v>52</v>
      </c>
      <c r="J9" s="58"/>
      <c r="L9" s="57">
        <v>2</v>
      </c>
    </row>
    <row r="10" spans="2:12" ht="24" customHeight="1">
      <c r="B10" s="58"/>
      <c r="C10" s="64"/>
      <c r="D10" s="68"/>
      <c r="E10" s="66"/>
      <c r="F10" s="67"/>
      <c r="G10" s="67"/>
      <c r="H10" s="67"/>
      <c r="I10" s="67"/>
      <c r="J10" s="58"/>
      <c r="L10" s="57">
        <v>3</v>
      </c>
    </row>
    <row r="11" spans="2:12" ht="38.25" customHeight="1">
      <c r="B11" s="58"/>
      <c r="C11" s="61" t="s">
        <v>55</v>
      </c>
      <c r="D11" s="62" t="s">
        <v>56</v>
      </c>
      <c r="E11" s="62"/>
      <c r="F11" s="63" t="s">
        <v>44</v>
      </c>
      <c r="G11" s="63" t="s">
        <v>57</v>
      </c>
      <c r="H11" s="63" t="s">
        <v>46</v>
      </c>
      <c r="I11" s="63" t="s">
        <v>47</v>
      </c>
      <c r="J11" s="58"/>
      <c r="L11" s="57">
        <v>4</v>
      </c>
    </row>
    <row r="12" spans="2:12" ht="24" customHeight="1">
      <c r="B12" s="58"/>
      <c r="C12" s="64"/>
      <c r="D12" s="68"/>
      <c r="E12" s="68"/>
      <c r="F12" s="67"/>
      <c r="G12" s="67"/>
      <c r="H12" s="67"/>
      <c r="I12" s="67"/>
      <c r="J12" s="58"/>
      <c r="L12" s="57">
        <v>5</v>
      </c>
    </row>
    <row r="13" spans="2:12" ht="24">
      <c r="B13" s="58"/>
      <c r="C13" s="63" t="s">
        <v>58</v>
      </c>
      <c r="D13" s="68"/>
      <c r="E13" s="68"/>
      <c r="F13" s="67"/>
      <c r="G13" s="67"/>
      <c r="H13" s="67"/>
      <c r="I13" s="67"/>
      <c r="J13" s="58"/>
      <c r="L13" s="57">
        <v>7</v>
      </c>
    </row>
    <row r="14" spans="2:12" ht="12.75">
      <c r="B14" s="58"/>
      <c r="C14" s="58"/>
      <c r="D14" s="58"/>
      <c r="E14" s="58"/>
      <c r="F14" s="58"/>
      <c r="G14" s="58"/>
      <c r="H14" s="58"/>
      <c r="I14" s="58"/>
      <c r="J14" s="58"/>
      <c r="L14" s="57">
        <v>8</v>
      </c>
    </row>
    <row r="15" ht="12.75"/>
    <row r="16" ht="12.75"/>
    <row r="17" ht="12.75"/>
    <row r="18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sheetProtection sheet="1" objects="1" scenarios="1"/>
  <mergeCells count="11">
    <mergeCell ref="C3:H3"/>
    <mergeCell ref="C4:G4"/>
    <mergeCell ref="D5:D6"/>
    <mergeCell ref="E5:E6"/>
    <mergeCell ref="F5:F6"/>
    <mergeCell ref="G5:G6"/>
    <mergeCell ref="H5:H6"/>
    <mergeCell ref="I5:I6"/>
    <mergeCell ref="D11:E11"/>
    <mergeCell ref="D12:E12"/>
    <mergeCell ref="D13:E13"/>
  </mergeCells>
  <dataValidations count="2">
    <dataValidation type="list" allowBlank="1" showErrorMessage="1" sqref="F8 I8 F10 I10 F12:F13 I12:I13">
      <formula1>$N$1:$N$2</formula1>
      <formula2>0</formula2>
    </dataValidation>
    <dataValidation type="list" allowBlank="1" showErrorMessage="1" sqref="H10 H12:H13">
      <formula1>$N$3:$N$6</formula1>
      <formula2>0</formula2>
    </dataValidation>
  </dataValidations>
  <hyperlinks>
    <hyperlink ref="A1" location="ID!A1" display="poprzednia"/>
    <hyperlink ref="K1" location="POTRZEBY!A1" display="następna"/>
  </hyperlinks>
  <printOptions/>
  <pageMargins left="0.75" right="0.75" top="1" bottom="1" header="0.5118055555555555" footer="0.5"/>
  <pageSetup fitToHeight="1" fitToWidth="1" horizontalDpi="300" verticalDpi="300" orientation="portrait" paperSize="9"/>
  <headerFooter alignWithMargins="0">
    <oddFooter>&amp;L PROW_311/10/02/EPO&amp;RStrona 3 z 10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GridLines="0" showRowColHeaders="0" view="pageBreakPreview" zoomScaleSheetLayoutView="100" workbookViewId="0" topLeftCell="A1">
      <selection activeCell="H6" sqref="H6"/>
    </sheetView>
  </sheetViews>
  <sheetFormatPr defaultColWidth="1.1484375" defaultRowHeight="12.75" zeroHeight="1"/>
  <cols>
    <col min="1" max="1" width="9.140625" style="69" customWidth="1"/>
    <col min="2" max="2" width="2.8515625" style="69" customWidth="1"/>
    <col min="3" max="3" width="10.00390625" style="69" customWidth="1"/>
    <col min="4" max="4" width="34.7109375" style="69" customWidth="1"/>
    <col min="5" max="5" width="15.00390625" style="69" customWidth="1"/>
    <col min="6" max="6" width="9.8515625" style="69" customWidth="1"/>
    <col min="7" max="7" width="9.57421875" style="69" customWidth="1"/>
    <col min="8" max="9" width="12.140625" style="69" customWidth="1"/>
    <col min="10" max="10" width="15.140625" style="69" customWidth="1"/>
    <col min="11" max="11" width="3.57421875" style="69" customWidth="1"/>
    <col min="12" max="12" width="12.7109375" style="69" customWidth="1"/>
    <col min="13" max="16384" width="0" style="69" hidden="1" customWidth="1"/>
  </cols>
  <sheetData>
    <row r="1" spans="1:12" ht="12.75">
      <c r="A1" s="70" t="s">
        <v>37</v>
      </c>
      <c r="L1" s="70" t="s">
        <v>5</v>
      </c>
    </row>
    <row r="2" spans="2:11" ht="9.75" customHeight="1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2:11" ht="12.75">
      <c r="B3" s="71"/>
      <c r="C3" s="59" t="str">
        <f>+OPIS!C3</f>
        <v>II. CHARAKTERYSTYKA PLANOWANEJ OPERACJI</v>
      </c>
      <c r="D3" s="59"/>
      <c r="E3" s="59"/>
      <c r="F3" s="59"/>
      <c r="G3" s="59"/>
      <c r="H3" s="59"/>
      <c r="I3" s="59"/>
      <c r="J3" s="59"/>
      <c r="K3" s="71"/>
    </row>
    <row r="4" spans="2:13" ht="15.75" customHeight="1">
      <c r="B4" s="71"/>
      <c r="C4" s="42" t="s">
        <v>59</v>
      </c>
      <c r="D4" s="42"/>
      <c r="E4" s="42"/>
      <c r="F4" s="42"/>
      <c r="G4" s="42"/>
      <c r="H4" s="42"/>
      <c r="I4" s="42"/>
      <c r="J4" s="42"/>
      <c r="K4" s="71"/>
      <c r="M4" s="69" t="s">
        <v>33</v>
      </c>
    </row>
    <row r="5" spans="2:13" ht="27.75" customHeight="1">
      <c r="B5" s="71"/>
      <c r="C5" s="72" t="s">
        <v>60</v>
      </c>
      <c r="D5" s="72"/>
      <c r="E5" s="72"/>
      <c r="F5" s="72"/>
      <c r="G5" s="72"/>
      <c r="H5" s="72"/>
      <c r="I5" s="72"/>
      <c r="J5" s="72"/>
      <c r="K5" s="71"/>
      <c r="M5" s="69" t="s">
        <v>34</v>
      </c>
    </row>
    <row r="6" spans="2:11" ht="27.75" customHeight="1">
      <c r="B6" s="71"/>
      <c r="C6" s="27" t="s">
        <v>61</v>
      </c>
      <c r="D6" s="27"/>
      <c r="E6" s="27"/>
      <c r="F6" s="27"/>
      <c r="G6" s="63" t="s">
        <v>62</v>
      </c>
      <c r="H6" s="73"/>
      <c r="I6" s="61" t="s">
        <v>63</v>
      </c>
      <c r="J6" s="74"/>
      <c r="K6" s="71"/>
    </row>
    <row r="7" spans="2:11" ht="27.75" customHeight="1">
      <c r="B7" s="71"/>
      <c r="C7" s="27" t="s">
        <v>64</v>
      </c>
      <c r="D7" s="27"/>
      <c r="E7" s="27"/>
      <c r="F7" s="27"/>
      <c r="G7" s="63"/>
      <c r="H7" s="75"/>
      <c r="I7" s="76"/>
      <c r="J7" s="77"/>
      <c r="K7" s="71"/>
    </row>
    <row r="8" spans="2:13" ht="27.75" customHeight="1">
      <c r="B8" s="71"/>
      <c r="C8" s="27" t="s">
        <v>65</v>
      </c>
      <c r="D8" s="27"/>
      <c r="E8" s="27"/>
      <c r="F8" s="27"/>
      <c r="G8" s="63"/>
      <c r="H8" s="75"/>
      <c r="I8" s="78"/>
      <c r="J8" s="79"/>
      <c r="K8" s="71"/>
      <c r="M8" s="69" t="s">
        <v>66</v>
      </c>
    </row>
    <row r="9" spans="2:13" ht="27.75" customHeight="1">
      <c r="B9" s="71"/>
      <c r="C9" s="27" t="s">
        <v>67</v>
      </c>
      <c r="D9" s="27"/>
      <c r="E9" s="27"/>
      <c r="F9" s="27"/>
      <c r="G9" s="80"/>
      <c r="H9" s="80"/>
      <c r="I9" s="80"/>
      <c r="J9" s="80"/>
      <c r="K9" s="71"/>
      <c r="M9" s="69" t="s">
        <v>68</v>
      </c>
    </row>
    <row r="10" spans="2:13" ht="22.5" customHeight="1">
      <c r="B10" s="71"/>
      <c r="C10" s="72" t="s">
        <v>69</v>
      </c>
      <c r="D10" s="72"/>
      <c r="E10" s="72"/>
      <c r="F10" s="72"/>
      <c r="G10" s="72"/>
      <c r="H10" s="72"/>
      <c r="I10" s="72"/>
      <c r="J10" s="72"/>
      <c r="K10" s="71"/>
      <c r="M10" s="69" t="s">
        <v>70</v>
      </c>
    </row>
    <row r="11" spans="2:11" ht="15" customHeight="1">
      <c r="B11" s="71"/>
      <c r="C11" s="81" t="s">
        <v>71</v>
      </c>
      <c r="D11" s="81"/>
      <c r="E11" s="81"/>
      <c r="F11" s="81"/>
      <c r="G11" s="81"/>
      <c r="H11" s="81"/>
      <c r="I11" s="81"/>
      <c r="J11" s="81"/>
      <c r="K11" s="71"/>
    </row>
    <row r="12" spans="2:11" ht="15" customHeight="1">
      <c r="B12" s="71"/>
      <c r="C12" s="63" t="s">
        <v>28</v>
      </c>
      <c r="D12" s="63" t="s">
        <v>72</v>
      </c>
      <c r="E12" s="63"/>
      <c r="F12" s="63"/>
      <c r="G12" s="63" t="s">
        <v>73</v>
      </c>
      <c r="H12" s="63"/>
      <c r="I12" s="63" t="s">
        <v>72</v>
      </c>
      <c r="J12" s="63"/>
      <c r="K12" s="71"/>
    </row>
    <row r="13" spans="2:11" ht="15" customHeight="1">
      <c r="B13" s="71"/>
      <c r="C13" s="63"/>
      <c r="D13" s="63"/>
      <c r="E13" s="63"/>
      <c r="F13" s="63"/>
      <c r="G13" s="63"/>
      <c r="H13" s="63"/>
      <c r="I13" s="63" t="s">
        <v>74</v>
      </c>
      <c r="J13" s="63" t="s">
        <v>75</v>
      </c>
      <c r="K13" s="71"/>
    </row>
    <row r="14" spans="2:11" ht="24.75" customHeight="1">
      <c r="B14" s="71"/>
      <c r="C14" s="26">
        <v>1</v>
      </c>
      <c r="D14" s="73"/>
      <c r="E14" s="73"/>
      <c r="F14" s="73"/>
      <c r="G14" s="73"/>
      <c r="H14" s="73"/>
      <c r="I14" s="73"/>
      <c r="J14" s="73"/>
      <c r="K14" s="71"/>
    </row>
    <row r="15" spans="2:13" ht="88.5" customHeight="1">
      <c r="B15" s="71"/>
      <c r="C15" s="82" t="s">
        <v>76</v>
      </c>
      <c r="D15" s="83"/>
      <c r="E15" s="83"/>
      <c r="F15" s="83"/>
      <c r="G15" s="83"/>
      <c r="H15" s="83"/>
      <c r="I15" s="83"/>
      <c r="J15" s="83"/>
      <c r="K15" s="71"/>
      <c r="M15" s="69">
        <v>1</v>
      </c>
    </row>
    <row r="16" spans="2:11" ht="27.75" customHeight="1">
      <c r="B16" s="71"/>
      <c r="C16" s="72" t="s">
        <v>77</v>
      </c>
      <c r="D16" s="72"/>
      <c r="E16" s="72"/>
      <c r="F16" s="72"/>
      <c r="G16" s="72"/>
      <c r="H16" s="72"/>
      <c r="I16" s="72"/>
      <c r="J16" s="72"/>
      <c r="K16" s="71"/>
    </row>
    <row r="17" spans="2:11" ht="15" customHeight="1">
      <c r="B17" s="71"/>
      <c r="C17" s="63" t="s">
        <v>78</v>
      </c>
      <c r="D17" s="63" t="s">
        <v>79</v>
      </c>
      <c r="E17" s="63" t="s">
        <v>80</v>
      </c>
      <c r="F17" s="84" t="s">
        <v>81</v>
      </c>
      <c r="G17" s="84"/>
      <c r="H17" s="63" t="s">
        <v>82</v>
      </c>
      <c r="I17" s="63"/>
      <c r="J17" s="63" t="s">
        <v>83</v>
      </c>
      <c r="K17" s="71"/>
    </row>
    <row r="18" spans="2:20" ht="35.25" customHeight="1">
      <c r="B18" s="71"/>
      <c r="C18" s="63"/>
      <c r="D18" s="63"/>
      <c r="E18" s="63"/>
      <c r="F18" s="84"/>
      <c r="G18" s="84"/>
      <c r="H18" s="63" t="s">
        <v>84</v>
      </c>
      <c r="I18" s="63" t="s">
        <v>85</v>
      </c>
      <c r="J18" s="63"/>
      <c r="K18" s="71"/>
      <c r="T18" s="69">
        <f>+SUM($T$19:$T$9999)</f>
        <v>0</v>
      </c>
    </row>
    <row r="19" spans="2:20" ht="27.75" customHeight="1">
      <c r="B19" s="71"/>
      <c r="C19" s="73"/>
      <c r="D19" s="73"/>
      <c r="E19" s="85"/>
      <c r="F19" s="73"/>
      <c r="G19" s="73"/>
      <c r="H19" s="73"/>
      <c r="I19" s="73"/>
      <c r="J19" s="86"/>
      <c r="K19" s="71"/>
      <c r="S19" s="69">
        <v>1</v>
      </c>
      <c r="T19" s="69">
        <f>+J19</f>
        <v>0</v>
      </c>
    </row>
    <row r="20" spans="2:13" ht="17.25" customHeight="1">
      <c r="B20" s="71"/>
      <c r="C20" s="87"/>
      <c r="D20" s="88"/>
      <c r="E20" s="88"/>
      <c r="F20" s="88"/>
      <c r="G20" s="88"/>
      <c r="H20" s="88"/>
      <c r="I20" s="63" t="s">
        <v>86</v>
      </c>
      <c r="J20" s="89">
        <f>+$T$18</f>
        <v>0</v>
      </c>
      <c r="K20" s="71"/>
      <c r="M20" s="69">
        <v>2</v>
      </c>
    </row>
    <row r="21" spans="2:11" ht="12.75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sheet="1" objects="1" scenarios="1"/>
  <mergeCells count="26">
    <mergeCell ref="C3:J3"/>
    <mergeCell ref="C4:J4"/>
    <mergeCell ref="C5:J5"/>
    <mergeCell ref="C6:F6"/>
    <mergeCell ref="G6:G8"/>
    <mergeCell ref="C7:F7"/>
    <mergeCell ref="C8:F8"/>
    <mergeCell ref="C9:F9"/>
    <mergeCell ref="G9:J9"/>
    <mergeCell ref="C10:J10"/>
    <mergeCell ref="C11:J11"/>
    <mergeCell ref="C12:C13"/>
    <mergeCell ref="D12:F13"/>
    <mergeCell ref="G12:H13"/>
    <mergeCell ref="I12:J12"/>
    <mergeCell ref="D14:F14"/>
    <mergeCell ref="G14:H14"/>
    <mergeCell ref="D15:J15"/>
    <mergeCell ref="C16:J16"/>
    <mergeCell ref="C17:C18"/>
    <mergeCell ref="D17:D18"/>
    <mergeCell ref="E17:E18"/>
    <mergeCell ref="F17:G18"/>
    <mergeCell ref="H17:I17"/>
    <mergeCell ref="J17:J18"/>
    <mergeCell ref="F19:G19"/>
  </mergeCells>
  <dataValidations count="2">
    <dataValidation type="list" allowBlank="1" showErrorMessage="1" sqref="I14:J14">
      <formula1>$M$4:$M$5</formula1>
      <formula2>0</formula2>
    </dataValidation>
    <dataValidation type="list" allowBlank="1" showErrorMessage="1" sqref="G14:H14">
      <formula1>$M$7:$M$10</formula1>
      <formula2>0</formula2>
    </dataValidation>
  </dataValidations>
  <hyperlinks>
    <hyperlink ref="A1" location="OPIS!A1" display="poprzednia"/>
    <hyperlink ref="L1" location="Zakres rzeczowy!A1" display="następna"/>
  </hyperlinks>
  <printOptions/>
  <pageMargins left="0.75" right="0.75" top="1" bottom="1" header="0.5118055555555555" footer="0.5"/>
  <pageSetup fitToHeight="1" fitToWidth="1" horizontalDpi="300" verticalDpi="300" orientation="portrait" paperSize="9"/>
  <headerFooter alignWithMargins="0">
    <oddFooter>&amp;L PROW_311/10/02/EPO&amp;RStrona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GridLines="0" showRowColHeaders="0" view="pageBreakPreview" zoomScaleNormal="95" zoomScaleSheetLayoutView="100" workbookViewId="0" topLeftCell="A1">
      <selection activeCell="C7" sqref="C7"/>
    </sheetView>
  </sheetViews>
  <sheetFormatPr defaultColWidth="1.1484375" defaultRowHeight="12.75" zeroHeight="1"/>
  <cols>
    <col min="1" max="1" width="9.140625" style="90" customWidth="1"/>
    <col min="2" max="2" width="2.8515625" style="90" customWidth="1"/>
    <col min="3" max="3" width="10.00390625" style="90" customWidth="1"/>
    <col min="4" max="4" width="34.7109375" style="90" customWidth="1"/>
    <col min="5" max="5" width="15.00390625" style="90" customWidth="1"/>
    <col min="6" max="6" width="9.8515625" style="90" customWidth="1"/>
    <col min="7" max="7" width="9.57421875" style="90" customWidth="1"/>
    <col min="8" max="9" width="12.140625" style="90" customWidth="1"/>
    <col min="10" max="10" width="11.00390625" style="90" customWidth="1"/>
    <col min="11" max="11" width="3.57421875" style="90" customWidth="1"/>
    <col min="12" max="12" width="11.7109375" style="90" customWidth="1"/>
    <col min="13" max="16384" width="0" style="90" hidden="1" customWidth="1"/>
  </cols>
  <sheetData>
    <row r="1" spans="1:15" ht="12.75">
      <c r="A1" s="70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 t="s">
        <v>5</v>
      </c>
      <c r="M1" s="69"/>
      <c r="N1" s="69"/>
      <c r="O1" s="69"/>
    </row>
    <row r="2" spans="1:15" ht="9.75" customHeight="1">
      <c r="A2" s="69"/>
      <c r="B2" s="71"/>
      <c r="C2" s="71"/>
      <c r="D2" s="71"/>
      <c r="E2" s="71"/>
      <c r="F2" s="71"/>
      <c r="G2" s="71"/>
      <c r="H2" s="71"/>
      <c r="I2" s="71"/>
      <c r="J2" s="71"/>
      <c r="K2" s="71"/>
      <c r="L2" s="69"/>
      <c r="M2" s="69"/>
      <c r="N2" s="69"/>
      <c r="O2" s="69"/>
    </row>
    <row r="3" spans="1:15" ht="12.75">
      <c r="A3" s="69"/>
      <c r="B3" s="71"/>
      <c r="C3" s="59" t="str">
        <f>+OPIS!C3</f>
        <v>II. CHARAKTERYSTYKA PLANOWANEJ OPERACJI</v>
      </c>
      <c r="D3" s="59"/>
      <c r="E3" s="59"/>
      <c r="F3" s="59"/>
      <c r="G3" s="59"/>
      <c r="H3" s="59"/>
      <c r="I3" s="59"/>
      <c r="J3" s="59"/>
      <c r="K3" s="71"/>
      <c r="L3" s="69"/>
      <c r="M3" s="69"/>
      <c r="N3" s="69"/>
      <c r="O3" s="69"/>
    </row>
    <row r="4" spans="1:15" ht="15.75" customHeight="1">
      <c r="A4" s="69"/>
      <c r="B4" s="71"/>
      <c r="C4" s="42" t="s">
        <v>59</v>
      </c>
      <c r="D4" s="42"/>
      <c r="E4" s="42"/>
      <c r="F4" s="42"/>
      <c r="G4" s="42"/>
      <c r="H4" s="42"/>
      <c r="I4" s="42"/>
      <c r="J4" s="42"/>
      <c r="K4" s="71"/>
      <c r="L4" s="69"/>
      <c r="M4" s="69"/>
      <c r="N4" s="69"/>
      <c r="O4" s="69"/>
    </row>
    <row r="5" spans="1:15" ht="15.75" customHeight="1">
      <c r="A5" s="69"/>
      <c r="B5" s="71"/>
      <c r="C5" s="91" t="s">
        <v>77</v>
      </c>
      <c r="D5" s="91"/>
      <c r="E5" s="91"/>
      <c r="F5" s="91"/>
      <c r="G5" s="91"/>
      <c r="H5" s="91"/>
      <c r="I5" s="91"/>
      <c r="J5" s="91"/>
      <c r="K5" s="71"/>
      <c r="L5" s="69"/>
      <c r="M5" s="69"/>
      <c r="N5" s="69"/>
      <c r="O5" s="69"/>
    </row>
    <row r="6" spans="1:15" ht="15.75" customHeight="1">
      <c r="A6" s="69"/>
      <c r="B6" s="71"/>
      <c r="C6" s="91" t="s">
        <v>87</v>
      </c>
      <c r="D6" s="91"/>
      <c r="E6" s="91"/>
      <c r="F6" s="91"/>
      <c r="G6" s="91"/>
      <c r="H6" s="91"/>
      <c r="I6" s="91"/>
      <c r="J6" s="91"/>
      <c r="K6" s="71"/>
      <c r="L6" s="69"/>
      <c r="M6" s="69"/>
      <c r="N6" s="69"/>
      <c r="O6" s="69"/>
    </row>
    <row r="7" spans="1:15" ht="369.75" customHeight="1">
      <c r="A7" s="69"/>
      <c r="B7" s="71"/>
      <c r="C7" s="92"/>
      <c r="D7" s="92"/>
      <c r="E7" s="92"/>
      <c r="F7" s="92"/>
      <c r="G7" s="92"/>
      <c r="H7" s="92"/>
      <c r="I7" s="92"/>
      <c r="J7" s="92"/>
      <c r="K7" s="71"/>
      <c r="L7" s="69"/>
      <c r="M7" s="69"/>
      <c r="N7" s="69"/>
      <c r="O7" s="69"/>
    </row>
    <row r="8" spans="1:15" ht="15.75" customHeight="1">
      <c r="A8" s="69"/>
      <c r="B8" s="71"/>
      <c r="C8" s="91" t="s">
        <v>88</v>
      </c>
      <c r="D8" s="91"/>
      <c r="E8" s="91"/>
      <c r="F8" s="91"/>
      <c r="G8" s="91"/>
      <c r="H8" s="91"/>
      <c r="I8" s="91"/>
      <c r="J8" s="91"/>
      <c r="K8" s="71"/>
      <c r="L8" s="69"/>
      <c r="M8" s="69"/>
      <c r="N8" s="69"/>
      <c r="O8" s="69"/>
    </row>
    <row r="9" spans="1:15" ht="409.5" customHeight="1">
      <c r="A9" s="69"/>
      <c r="B9" s="71"/>
      <c r="C9" s="92"/>
      <c r="D9" s="92"/>
      <c r="E9" s="92"/>
      <c r="F9" s="92"/>
      <c r="G9" s="92"/>
      <c r="H9" s="92"/>
      <c r="I9" s="92"/>
      <c r="J9" s="92"/>
      <c r="K9" s="71"/>
      <c r="L9" s="69"/>
      <c r="M9" s="69"/>
      <c r="N9" s="69"/>
      <c r="O9" s="69"/>
    </row>
    <row r="10" spans="1:15" ht="12.75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69"/>
      <c r="M10" s="69"/>
      <c r="N10" s="69"/>
      <c r="O10" s="69"/>
    </row>
    <row r="11" spans="1:15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ht="12.75"/>
  </sheetData>
  <sheetProtection sheet="1" objects="1" scenarios="1"/>
  <mergeCells count="7">
    <mergeCell ref="C3:J3"/>
    <mergeCell ref="C4:J4"/>
    <mergeCell ref="C5:J5"/>
    <mergeCell ref="C6:J6"/>
    <mergeCell ref="C7:J7"/>
    <mergeCell ref="C8:J8"/>
    <mergeCell ref="C9:J9"/>
  </mergeCells>
  <hyperlinks>
    <hyperlink ref="A1" location="POTRZEBY!A1" display="poprzednia"/>
    <hyperlink ref="L1" location="PF1 ŚWiO!A1" display="następna"/>
  </hyperlinks>
  <printOptions/>
  <pageMargins left="0.75" right="0.75" top="1" bottom="1" header="0.5118055555555555" footer="0.5"/>
  <pageSetup fitToHeight="1" fitToWidth="1" horizontalDpi="300" verticalDpi="300" orientation="portrait" paperSize="9"/>
  <headerFooter alignWithMargins="0">
    <oddFooter>&amp;L PROW_311/10/02/EPO&amp;RStrona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191"/>
  <sheetViews>
    <sheetView showGridLines="0" showRowColHeaders="0" view="pageBreakPreview" zoomScaleNormal="92" zoomScaleSheetLayoutView="100" workbookViewId="0" topLeftCell="A1">
      <selection activeCell="K8" sqref="K8"/>
    </sheetView>
  </sheetViews>
  <sheetFormatPr defaultColWidth="1.1484375" defaultRowHeight="12.75" customHeight="1" zeroHeight="1"/>
  <cols>
    <col min="1" max="1" width="9.140625" style="93" customWidth="1"/>
    <col min="2" max="2" width="2.8515625" style="93" customWidth="1"/>
    <col min="3" max="3" width="4.28125" style="93" customWidth="1"/>
    <col min="4" max="17" width="11.7109375" style="93" customWidth="1"/>
    <col min="18" max="18" width="2.7109375" style="93" customWidth="1"/>
    <col min="19" max="19" width="11.421875" style="93" customWidth="1"/>
    <col min="20" max="16384" width="0" style="93" hidden="1" customWidth="1"/>
  </cols>
  <sheetData>
    <row r="1" spans="1:19" ht="12.75" customHeight="1">
      <c r="A1" s="94" t="s">
        <v>37</v>
      </c>
      <c r="S1" s="94" t="s">
        <v>5</v>
      </c>
    </row>
    <row r="2" spans="2:41" ht="12.7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AO2" s="96"/>
    </row>
    <row r="3" spans="2:51" ht="12.75" customHeight="1">
      <c r="B3" s="95"/>
      <c r="C3" s="97" t="s">
        <v>89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AY3" s="98"/>
    </row>
    <row r="4" spans="2:18" s="98" customFormat="1" ht="12.75" customHeight="1">
      <c r="B4" s="99"/>
      <c r="C4" s="100" t="s">
        <v>90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5"/>
    </row>
    <row r="5" spans="2:61" s="98" customFormat="1" ht="7.5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5"/>
      <c r="AF5" s="93"/>
      <c r="AG5" s="93"/>
      <c r="AH5" s="93"/>
      <c r="AI5" s="93"/>
      <c r="AJ5" s="93"/>
      <c r="AK5" s="93"/>
      <c r="AL5" s="93"/>
      <c r="AM5" s="93"/>
      <c r="AN5" s="93"/>
      <c r="AP5" s="93"/>
      <c r="AQ5" s="93"/>
      <c r="AR5" s="93"/>
      <c r="AS5" s="93"/>
      <c r="AT5" s="93"/>
      <c r="AU5" s="93"/>
      <c r="AV5" s="93"/>
      <c r="AW5" s="93"/>
      <c r="AX5" s="93"/>
      <c r="AZ5" s="93"/>
      <c r="BA5" s="93"/>
      <c r="BB5" s="93"/>
      <c r="BC5" s="93"/>
      <c r="BD5" s="93"/>
      <c r="BE5" s="93"/>
      <c r="BF5" s="93"/>
      <c r="BG5" s="93"/>
      <c r="BH5" s="93"/>
      <c r="BI5" s="93"/>
    </row>
    <row r="6" spans="2:18" s="98" customFormat="1" ht="26.25" customHeight="1">
      <c r="B6" s="99"/>
      <c r="C6" s="101" t="s">
        <v>91</v>
      </c>
      <c r="D6" s="101"/>
      <c r="E6" s="101"/>
      <c r="F6" s="101"/>
      <c r="G6" s="101"/>
      <c r="H6" s="101"/>
      <c r="I6" s="101"/>
      <c r="J6" s="101"/>
      <c r="K6" s="102" t="s">
        <v>92</v>
      </c>
      <c r="L6" s="102" t="s">
        <v>93</v>
      </c>
      <c r="M6" s="102" t="s">
        <v>94</v>
      </c>
      <c r="N6" s="102" t="s">
        <v>94</v>
      </c>
      <c r="O6" s="102" t="s">
        <v>94</v>
      </c>
      <c r="P6" s="103" t="s">
        <v>94</v>
      </c>
      <c r="Q6" s="103" t="s">
        <v>94</v>
      </c>
      <c r="R6" s="95"/>
    </row>
    <row r="7" spans="2:18" s="98" customFormat="1" ht="16.5" customHeight="1">
      <c r="B7" s="99"/>
      <c r="C7" s="101"/>
      <c r="D7" s="101"/>
      <c r="E7" s="101"/>
      <c r="F7" s="101"/>
      <c r="G7" s="101"/>
      <c r="H7" s="101"/>
      <c r="I7" s="101"/>
      <c r="J7" s="101"/>
      <c r="K7" s="104">
        <f>+L7-1</f>
        <v>2009</v>
      </c>
      <c r="L7" s="105">
        <v>2010</v>
      </c>
      <c r="M7" s="104">
        <f>L7+1</f>
        <v>2011</v>
      </c>
      <c r="N7" s="104">
        <f>M7+1</f>
        <v>2012</v>
      </c>
      <c r="O7" s="104">
        <f>N7+1</f>
        <v>2013</v>
      </c>
      <c r="P7" s="104">
        <f>O7+1</f>
        <v>2014</v>
      </c>
      <c r="Q7" s="104">
        <f>P7+1</f>
        <v>2015</v>
      </c>
      <c r="R7" s="95"/>
    </row>
    <row r="8" spans="2:18" s="98" customFormat="1" ht="21.75" customHeight="1">
      <c r="B8" s="99"/>
      <c r="C8" s="106"/>
      <c r="D8" s="101" t="s">
        <v>95</v>
      </c>
      <c r="E8" s="101"/>
      <c r="F8" s="101"/>
      <c r="G8" s="101"/>
      <c r="H8" s="101"/>
      <c r="I8" s="101"/>
      <c r="J8" s="101"/>
      <c r="K8" s="80"/>
      <c r="L8" s="107"/>
      <c r="M8" s="108"/>
      <c r="N8" s="107"/>
      <c r="O8" s="107"/>
      <c r="P8" s="109"/>
      <c r="Q8" s="109"/>
      <c r="R8" s="95"/>
    </row>
    <row r="9" spans="2:18" s="98" customFormat="1" ht="26.25" customHeight="1">
      <c r="B9" s="99"/>
      <c r="C9" s="106"/>
      <c r="D9" s="101" t="s">
        <v>96</v>
      </c>
      <c r="E9" s="101"/>
      <c r="F9" s="101"/>
      <c r="G9" s="101"/>
      <c r="H9" s="101"/>
      <c r="I9" s="101"/>
      <c r="J9" s="101"/>
      <c r="K9" s="107"/>
      <c r="L9" s="107"/>
      <c r="M9" s="107"/>
      <c r="N9" s="107"/>
      <c r="O9" s="107"/>
      <c r="P9" s="109"/>
      <c r="Q9" s="109"/>
      <c r="R9" s="95"/>
    </row>
    <row r="10" spans="2:42" s="98" customFormat="1" ht="21" customHeight="1">
      <c r="B10" s="99"/>
      <c r="C10" s="106"/>
      <c r="D10" s="101" t="s">
        <v>97</v>
      </c>
      <c r="E10" s="110" t="s">
        <v>98</v>
      </c>
      <c r="F10" s="110"/>
      <c r="G10" s="110"/>
      <c r="H10" s="110"/>
      <c r="I10" s="110"/>
      <c r="J10" s="110"/>
      <c r="K10" s="107"/>
      <c r="L10" s="107"/>
      <c r="M10" s="107"/>
      <c r="N10" s="107"/>
      <c r="O10" s="107"/>
      <c r="P10" s="109"/>
      <c r="Q10" s="109"/>
      <c r="R10" s="95"/>
      <c r="U10" s="98">
        <f aca="true" t="shared" si="0" ref="U10:AP10">SUM(U15:U246)</f>
        <v>0</v>
      </c>
      <c r="V10" s="98">
        <f t="shared" si="0"/>
        <v>0</v>
      </c>
      <c r="W10" s="98">
        <f t="shared" si="0"/>
        <v>0</v>
      </c>
      <c r="X10" s="98">
        <f t="shared" si="0"/>
        <v>0</v>
      </c>
      <c r="Y10" s="98">
        <f t="shared" si="0"/>
        <v>0</v>
      </c>
      <c r="Z10" s="98">
        <f t="shared" si="0"/>
        <v>0</v>
      </c>
      <c r="AA10" s="98">
        <f t="shared" si="0"/>
        <v>0</v>
      </c>
      <c r="AB10" s="98">
        <f t="shared" si="0"/>
        <v>0</v>
      </c>
      <c r="AC10" s="111">
        <f t="shared" si="0"/>
        <v>0</v>
      </c>
      <c r="AD10" s="98">
        <f t="shared" si="0"/>
        <v>0</v>
      </c>
      <c r="AE10" s="98">
        <f t="shared" si="0"/>
        <v>0</v>
      </c>
      <c r="AF10" s="98">
        <f t="shared" si="0"/>
        <v>0</v>
      </c>
      <c r="AG10" s="98">
        <f t="shared" si="0"/>
        <v>0</v>
      </c>
      <c r="AH10" s="98">
        <f t="shared" si="0"/>
        <v>0</v>
      </c>
      <c r="AI10" s="98">
        <f t="shared" si="0"/>
        <v>0</v>
      </c>
      <c r="AJ10" s="98">
        <f t="shared" si="0"/>
        <v>0</v>
      </c>
      <c r="AK10" s="98">
        <f t="shared" si="0"/>
        <v>0</v>
      </c>
      <c r="AL10" s="98">
        <f t="shared" si="0"/>
        <v>0</v>
      </c>
      <c r="AM10" s="98">
        <f t="shared" si="0"/>
        <v>0</v>
      </c>
      <c r="AN10" s="98">
        <f t="shared" si="0"/>
        <v>0</v>
      </c>
      <c r="AO10" s="98">
        <f t="shared" si="0"/>
        <v>0</v>
      </c>
      <c r="AP10" s="98">
        <f t="shared" si="0"/>
        <v>0</v>
      </c>
    </row>
    <row r="11" spans="2:64" s="98" customFormat="1" ht="18" customHeight="1">
      <c r="B11" s="99"/>
      <c r="C11" s="106"/>
      <c r="D11" s="101"/>
      <c r="E11" s="110" t="s">
        <v>99</v>
      </c>
      <c r="F11" s="110"/>
      <c r="G11" s="110"/>
      <c r="H11" s="110"/>
      <c r="I11" s="110"/>
      <c r="J11" s="110"/>
      <c r="K11" s="107"/>
      <c r="L11" s="107"/>
      <c r="M11" s="107"/>
      <c r="N11" s="107"/>
      <c r="O11" s="107"/>
      <c r="P11" s="109"/>
      <c r="Q11" s="109"/>
      <c r="R11" s="99"/>
      <c r="BL11" s="93"/>
    </row>
    <row r="12" spans="2:64" s="98" customFormat="1" ht="17.25" customHeight="1">
      <c r="B12" s="99"/>
      <c r="C12" s="106"/>
      <c r="D12" s="101"/>
      <c r="E12" s="110" t="s">
        <v>100</v>
      </c>
      <c r="F12" s="110"/>
      <c r="G12" s="110"/>
      <c r="H12" s="110"/>
      <c r="I12" s="110"/>
      <c r="J12" s="110"/>
      <c r="K12" s="107"/>
      <c r="L12" s="107"/>
      <c r="M12" s="107"/>
      <c r="N12" s="107"/>
      <c r="O12" s="107"/>
      <c r="P12" s="109"/>
      <c r="Q12" s="109"/>
      <c r="R12" s="99"/>
      <c r="BL12" s="93"/>
    </row>
    <row r="13" spans="2:64" s="98" customFormat="1" ht="18.75" customHeight="1">
      <c r="B13" s="99"/>
      <c r="C13" s="106"/>
      <c r="D13" s="101"/>
      <c r="E13" s="112" t="s">
        <v>101</v>
      </c>
      <c r="F13" s="112"/>
      <c r="G13" s="112"/>
      <c r="H13" s="112"/>
      <c r="I13" s="112"/>
      <c r="J13" s="112"/>
      <c r="K13" s="107"/>
      <c r="L13" s="107"/>
      <c r="M13" s="107"/>
      <c r="N13" s="107"/>
      <c r="O13" s="107"/>
      <c r="P13" s="109"/>
      <c r="Q13" s="109"/>
      <c r="R13" s="99"/>
      <c r="BL13" s="93"/>
    </row>
    <row r="14" spans="2:64" s="98" customFormat="1" ht="15" customHeight="1">
      <c r="B14" s="99"/>
      <c r="C14" s="101" t="s">
        <v>102</v>
      </c>
      <c r="D14" s="101"/>
      <c r="E14" s="101"/>
      <c r="F14" s="101"/>
      <c r="G14" s="101"/>
      <c r="H14" s="101"/>
      <c r="I14" s="101"/>
      <c r="J14" s="101"/>
      <c r="K14" s="113">
        <f>SUM(K8:K13)</f>
        <v>0</v>
      </c>
      <c r="L14" s="113">
        <f aca="true" t="shared" si="1" ref="L14:Q14">SUM(L8:L13)</f>
        <v>0</v>
      </c>
      <c r="M14" s="113">
        <f t="shared" si="1"/>
        <v>0</v>
      </c>
      <c r="N14" s="113">
        <f t="shared" si="1"/>
        <v>0</v>
      </c>
      <c r="O14" s="113">
        <f t="shared" si="1"/>
        <v>0</v>
      </c>
      <c r="P14" s="113">
        <f t="shared" si="1"/>
        <v>0</v>
      </c>
      <c r="Q14" s="113">
        <f t="shared" si="1"/>
        <v>0</v>
      </c>
      <c r="R14" s="99"/>
      <c r="BL14" s="93"/>
    </row>
    <row r="15" spans="2:18" s="98" customFormat="1" ht="26.25" customHeight="1">
      <c r="B15" s="99"/>
      <c r="C15" s="101" t="s">
        <v>103</v>
      </c>
      <c r="D15" s="101"/>
      <c r="E15" s="101"/>
      <c r="F15" s="101"/>
      <c r="G15" s="101"/>
      <c r="H15" s="101"/>
      <c r="I15" s="101"/>
      <c r="J15" s="101"/>
      <c r="K15" s="107"/>
      <c r="L15" s="107"/>
      <c r="M15" s="107"/>
      <c r="N15" s="107"/>
      <c r="O15" s="107"/>
      <c r="P15" s="109"/>
      <c r="Q15" s="109"/>
      <c r="R15" s="99"/>
    </row>
    <row r="16" spans="2:18" s="98" customFormat="1" ht="12" customHeigh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2:18" s="98" customFormat="1" ht="12" customHeight="1">
      <c r="B17" s="99"/>
      <c r="C17" s="100" t="s">
        <v>104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2:18" s="98" customFormat="1" ht="5.25" customHeight="1">
      <c r="B18" s="99"/>
      <c r="C18" s="10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2:18" s="98" customFormat="1" ht="33.75" customHeight="1">
      <c r="B19" s="99"/>
      <c r="C19" s="101" t="s">
        <v>28</v>
      </c>
      <c r="D19" s="106" t="s">
        <v>105</v>
      </c>
      <c r="E19" s="106"/>
      <c r="F19" s="106" t="s">
        <v>106</v>
      </c>
      <c r="G19" s="106"/>
      <c r="H19" s="106"/>
      <c r="I19" s="106" t="s">
        <v>107</v>
      </c>
      <c r="J19" s="106" t="s">
        <v>108</v>
      </c>
      <c r="K19" s="114" t="s">
        <v>109</v>
      </c>
      <c r="L19" s="114"/>
      <c r="M19" s="114"/>
      <c r="N19" s="114"/>
      <c r="O19" s="114"/>
      <c r="P19" s="114"/>
      <c r="Q19" s="114"/>
      <c r="R19" s="99"/>
    </row>
    <row r="20" spans="2:18" s="98" customFormat="1" ht="1.5" customHeight="1">
      <c r="B20" s="99"/>
      <c r="C20" s="101"/>
      <c r="D20" s="106"/>
      <c r="E20" s="106"/>
      <c r="F20" s="106"/>
      <c r="G20" s="106"/>
      <c r="H20" s="106"/>
      <c r="I20" s="106"/>
      <c r="J20" s="106"/>
      <c r="K20" s="115"/>
      <c r="L20" s="116"/>
      <c r="M20" s="116"/>
      <c r="N20" s="116"/>
      <c r="O20" s="116"/>
      <c r="P20" s="116"/>
      <c r="Q20" s="117"/>
      <c r="R20" s="99"/>
    </row>
    <row r="21" spans="2:18" s="98" customFormat="1" ht="24" customHeight="1">
      <c r="B21" s="99"/>
      <c r="C21" s="101"/>
      <c r="D21" s="106"/>
      <c r="E21" s="106"/>
      <c r="F21" s="106"/>
      <c r="G21" s="106"/>
      <c r="H21" s="106"/>
      <c r="I21" s="106"/>
      <c r="J21" s="106"/>
      <c r="K21" s="102" t="str">
        <f>+K6</f>
        <v>Rok poprzedni</v>
      </c>
      <c r="L21" s="102" t="s">
        <v>93</v>
      </c>
      <c r="M21" s="102" t="s">
        <v>94</v>
      </c>
      <c r="N21" s="102" t="s">
        <v>94</v>
      </c>
      <c r="O21" s="102" t="s">
        <v>94</v>
      </c>
      <c r="P21" s="102" t="s">
        <v>94</v>
      </c>
      <c r="Q21" s="102" t="s">
        <v>94</v>
      </c>
      <c r="R21" s="99"/>
    </row>
    <row r="22" spans="2:20" s="98" customFormat="1" ht="17.25" customHeight="1">
      <c r="B22" s="99"/>
      <c r="C22" s="101"/>
      <c r="D22" s="106"/>
      <c r="E22" s="106"/>
      <c r="F22" s="106"/>
      <c r="G22" s="106"/>
      <c r="H22" s="106"/>
      <c r="I22" s="106"/>
      <c r="J22" s="106"/>
      <c r="K22" s="118">
        <f>+K7</f>
        <v>2009</v>
      </c>
      <c r="L22" s="118">
        <f>+L7</f>
        <v>2010</v>
      </c>
      <c r="M22" s="118">
        <f>M7</f>
        <v>2011</v>
      </c>
      <c r="N22" s="118">
        <f>M22+1</f>
        <v>2012</v>
      </c>
      <c r="O22" s="118">
        <f>N22+1</f>
        <v>2013</v>
      </c>
      <c r="P22" s="118">
        <f>O22+1</f>
        <v>2014</v>
      </c>
      <c r="Q22" s="118">
        <f>P22+1</f>
        <v>2015</v>
      </c>
      <c r="R22" s="99"/>
      <c r="T22" s="98">
        <v>1</v>
      </c>
    </row>
    <row r="23" spans="2:28" s="98" customFormat="1" ht="25.5" customHeight="1">
      <c r="B23" s="99"/>
      <c r="C23" s="106">
        <v>1</v>
      </c>
      <c r="D23" s="67"/>
      <c r="E23" s="67"/>
      <c r="F23" s="67"/>
      <c r="G23" s="67"/>
      <c r="H23" s="67"/>
      <c r="I23" s="119"/>
      <c r="J23" s="120"/>
      <c r="K23" s="109"/>
      <c r="L23" s="120"/>
      <c r="M23" s="120"/>
      <c r="N23" s="120"/>
      <c r="O23" s="120"/>
      <c r="P23" s="120"/>
      <c r="Q23" s="120"/>
      <c r="R23" s="99"/>
      <c r="U23" s="98">
        <f aca="true" t="shared" si="2" ref="U23:AB23">J23</f>
        <v>0</v>
      </c>
      <c r="V23" s="98">
        <f t="shared" si="2"/>
        <v>0</v>
      </c>
      <c r="W23" s="98">
        <f t="shared" si="2"/>
        <v>0</v>
      </c>
      <c r="X23" s="98">
        <f t="shared" si="2"/>
        <v>0</v>
      </c>
      <c r="Y23" s="98">
        <f t="shared" si="2"/>
        <v>0</v>
      </c>
      <c r="Z23" s="98">
        <f t="shared" si="2"/>
        <v>0</v>
      </c>
      <c r="AA23" s="98">
        <f t="shared" si="2"/>
        <v>0</v>
      </c>
      <c r="AB23" s="98">
        <f t="shared" si="2"/>
        <v>0</v>
      </c>
    </row>
    <row r="24" spans="2:20" s="98" customFormat="1" ht="24.75" customHeight="1">
      <c r="B24" s="99"/>
      <c r="C24" s="121" t="s">
        <v>86</v>
      </c>
      <c r="D24" s="121"/>
      <c r="E24" s="121"/>
      <c r="F24" s="121"/>
      <c r="G24" s="121"/>
      <c r="H24" s="121"/>
      <c r="I24" s="121"/>
      <c r="J24" s="122">
        <f aca="true" t="shared" si="3" ref="J24:Q24">U10</f>
        <v>0</v>
      </c>
      <c r="K24" s="122">
        <f t="shared" si="3"/>
        <v>0</v>
      </c>
      <c r="L24" s="122">
        <f t="shared" si="3"/>
        <v>0</v>
      </c>
      <c r="M24" s="122">
        <f t="shared" si="3"/>
        <v>0</v>
      </c>
      <c r="N24" s="122">
        <f t="shared" si="3"/>
        <v>0</v>
      </c>
      <c r="O24" s="122">
        <f t="shared" si="3"/>
        <v>0</v>
      </c>
      <c r="P24" s="122">
        <f t="shared" si="3"/>
        <v>0</v>
      </c>
      <c r="Q24" s="122">
        <f t="shared" si="3"/>
        <v>0</v>
      </c>
      <c r="R24" s="99"/>
      <c r="T24" s="98">
        <v>2</v>
      </c>
    </row>
    <row r="25" spans="2:18" s="98" customFormat="1" ht="28.5" customHeight="1">
      <c r="B25" s="99"/>
      <c r="C25" s="121" t="s">
        <v>110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99"/>
    </row>
    <row r="26" spans="2:18" s="98" customFormat="1" ht="12.75" customHeight="1">
      <c r="B26" s="99"/>
      <c r="C26" s="106" t="s">
        <v>28</v>
      </c>
      <c r="D26" s="103" t="str">
        <f>+K21</f>
        <v>Rok poprzedni</v>
      </c>
      <c r="E26" s="103"/>
      <c r="F26" s="103" t="str">
        <f>+L21</f>
        <v>Rok bieżący</v>
      </c>
      <c r="G26" s="103"/>
      <c r="H26" s="103" t="str">
        <f>+M21</f>
        <v>Rok</v>
      </c>
      <c r="I26" s="103"/>
      <c r="J26" s="103" t="str">
        <f>+N21</f>
        <v>Rok</v>
      </c>
      <c r="K26" s="103"/>
      <c r="L26" s="103" t="str">
        <f>+O21</f>
        <v>Rok</v>
      </c>
      <c r="M26" s="103"/>
      <c r="N26" s="103" t="str">
        <f>+P21</f>
        <v>Rok</v>
      </c>
      <c r="O26" s="103"/>
      <c r="P26" s="103" t="str">
        <f>+Q21</f>
        <v>Rok</v>
      </c>
      <c r="Q26" s="103"/>
      <c r="R26" s="99"/>
    </row>
    <row r="27" spans="2:18" s="98" customFormat="1" ht="12.75" customHeight="1">
      <c r="B27" s="99"/>
      <c r="C27" s="106"/>
      <c r="D27" s="123">
        <f>+K22</f>
        <v>2009</v>
      </c>
      <c r="E27" s="123"/>
      <c r="F27" s="123">
        <f>+L22</f>
        <v>2010</v>
      </c>
      <c r="G27" s="123"/>
      <c r="H27" s="123">
        <f>+M22</f>
        <v>2011</v>
      </c>
      <c r="I27" s="123"/>
      <c r="J27" s="123">
        <f>+N22</f>
        <v>2012</v>
      </c>
      <c r="K27" s="123"/>
      <c r="L27" s="123">
        <f>+O22</f>
        <v>2013</v>
      </c>
      <c r="M27" s="123"/>
      <c r="N27" s="123">
        <f>+P22</f>
        <v>2014</v>
      </c>
      <c r="O27" s="123"/>
      <c r="P27" s="123">
        <f>+Q22</f>
        <v>2015</v>
      </c>
      <c r="Q27" s="123"/>
      <c r="R27" s="99"/>
    </row>
    <row r="28" spans="2:20" s="98" customFormat="1" ht="20.25" customHeight="1">
      <c r="B28" s="99"/>
      <c r="C28" s="106"/>
      <c r="D28" s="124" t="s">
        <v>111</v>
      </c>
      <c r="E28" s="124" t="s">
        <v>112</v>
      </c>
      <c r="F28" s="124" t="s">
        <v>111</v>
      </c>
      <c r="G28" s="124" t="s">
        <v>112</v>
      </c>
      <c r="H28" s="124" t="s">
        <v>111</v>
      </c>
      <c r="I28" s="124" t="s">
        <v>112</v>
      </c>
      <c r="J28" s="124" t="s">
        <v>111</v>
      </c>
      <c r="K28" s="124" t="s">
        <v>112</v>
      </c>
      <c r="L28" s="124" t="s">
        <v>111</v>
      </c>
      <c r="M28" s="124" t="s">
        <v>112</v>
      </c>
      <c r="N28" s="124" t="s">
        <v>111</v>
      </c>
      <c r="O28" s="124" t="s">
        <v>112</v>
      </c>
      <c r="P28" s="124" t="s">
        <v>111</v>
      </c>
      <c r="Q28" s="124" t="s">
        <v>112</v>
      </c>
      <c r="R28" s="99"/>
      <c r="T28" s="98">
        <v>3</v>
      </c>
    </row>
    <row r="29" spans="2:42" s="98" customFormat="1" ht="28.5" customHeight="1">
      <c r="B29" s="99"/>
      <c r="C29" s="106">
        <v>1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99"/>
      <c r="AC29" s="98">
        <f aca="true" t="shared" si="4" ref="AC29:AP29">+D29</f>
        <v>0</v>
      </c>
      <c r="AD29" s="98">
        <f t="shared" si="4"/>
        <v>0</v>
      </c>
      <c r="AE29" s="98">
        <f t="shared" si="4"/>
        <v>0</v>
      </c>
      <c r="AF29" s="98">
        <f t="shared" si="4"/>
        <v>0</v>
      </c>
      <c r="AG29" s="98">
        <f t="shared" si="4"/>
        <v>0</v>
      </c>
      <c r="AH29" s="98">
        <f t="shared" si="4"/>
        <v>0</v>
      </c>
      <c r="AI29" s="98">
        <f t="shared" si="4"/>
        <v>0</v>
      </c>
      <c r="AJ29" s="98">
        <f t="shared" si="4"/>
        <v>0</v>
      </c>
      <c r="AK29" s="98">
        <f t="shared" si="4"/>
        <v>0</v>
      </c>
      <c r="AL29" s="98">
        <f t="shared" si="4"/>
        <v>0</v>
      </c>
      <c r="AM29" s="98">
        <f t="shared" si="4"/>
        <v>0</v>
      </c>
      <c r="AN29" s="98">
        <f t="shared" si="4"/>
        <v>0</v>
      </c>
      <c r="AO29" s="98">
        <f t="shared" si="4"/>
        <v>0</v>
      </c>
      <c r="AP29" s="98">
        <f t="shared" si="4"/>
        <v>0</v>
      </c>
    </row>
    <row r="30" spans="2:20" s="98" customFormat="1" ht="28.5" customHeight="1">
      <c r="B30" s="99"/>
      <c r="C30" s="121" t="s">
        <v>86</v>
      </c>
      <c r="D30" s="122">
        <f>+AC10</f>
        <v>0</v>
      </c>
      <c r="E30" s="122">
        <f aca="true" t="shared" si="5" ref="E30:Q30">+AD10</f>
        <v>0</v>
      </c>
      <c r="F30" s="122">
        <f t="shared" si="5"/>
        <v>0</v>
      </c>
      <c r="G30" s="122">
        <f t="shared" si="5"/>
        <v>0</v>
      </c>
      <c r="H30" s="122">
        <f t="shared" si="5"/>
        <v>0</v>
      </c>
      <c r="I30" s="122">
        <f t="shared" si="5"/>
        <v>0</v>
      </c>
      <c r="J30" s="122">
        <f t="shared" si="5"/>
        <v>0</v>
      </c>
      <c r="K30" s="122">
        <f t="shared" si="5"/>
        <v>0</v>
      </c>
      <c r="L30" s="122">
        <f t="shared" si="5"/>
        <v>0</v>
      </c>
      <c r="M30" s="122">
        <f t="shared" si="5"/>
        <v>0</v>
      </c>
      <c r="N30" s="122">
        <f t="shared" si="5"/>
        <v>0</v>
      </c>
      <c r="O30" s="122">
        <f t="shared" si="5"/>
        <v>0</v>
      </c>
      <c r="P30" s="122">
        <f t="shared" si="5"/>
        <v>0</v>
      </c>
      <c r="Q30" s="122">
        <f t="shared" si="5"/>
        <v>0</v>
      </c>
      <c r="R30" s="99"/>
      <c r="T30" s="98">
        <v>4</v>
      </c>
    </row>
    <row r="31" spans="2:18" s="98" customFormat="1" ht="12" customHeight="1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</row>
    <row r="32" spans="3:7" s="98" customFormat="1" ht="12" customHeight="1">
      <c r="C32" s="126"/>
      <c r="D32" s="126"/>
      <c r="E32" s="126"/>
      <c r="F32" s="126"/>
      <c r="G32" s="126"/>
    </row>
    <row r="33" spans="3:7" s="98" customFormat="1" ht="15" customHeight="1">
      <c r="C33" s="127"/>
      <c r="D33" s="126"/>
      <c r="E33" s="126"/>
      <c r="F33" s="126"/>
      <c r="G33" s="126"/>
    </row>
    <row r="34" spans="3:9" s="98" customFormat="1" ht="12.75" customHeight="1" hidden="1">
      <c r="C34" s="128"/>
      <c r="D34" s="128"/>
      <c r="E34" s="128"/>
      <c r="F34" s="128"/>
      <c r="G34" s="128"/>
      <c r="H34" s="128"/>
      <c r="I34" s="128"/>
    </row>
    <row r="35" s="98" customFormat="1" ht="12.75" customHeight="1" hidden="1"/>
    <row r="36" s="98" customFormat="1" ht="12.75" customHeight="1" hidden="1"/>
    <row r="37" s="98" customFormat="1" ht="12.75" customHeight="1" hidden="1"/>
    <row r="38" s="98" customFormat="1" ht="12.75" customHeight="1" hidden="1"/>
    <row r="39" s="98" customFormat="1" ht="12.75" customHeight="1" hidden="1"/>
    <row r="40" s="98" customFormat="1" ht="12.75" customHeight="1" hidden="1"/>
    <row r="41" s="98" customFormat="1" ht="12.75" customHeight="1" hidden="1"/>
    <row r="42" s="98" customFormat="1" ht="12.75" customHeight="1" hidden="1"/>
    <row r="43" s="98" customFormat="1" ht="12.75" customHeight="1" hidden="1"/>
    <row r="44" s="98" customFormat="1" ht="12.75" customHeight="1" hidden="1"/>
    <row r="45" s="98" customFormat="1" ht="12.75" customHeight="1" hidden="1"/>
    <row r="46" s="98" customFormat="1" ht="12.75" customHeight="1" hidden="1"/>
    <row r="47" s="98" customFormat="1" ht="12.75" customHeight="1" hidden="1"/>
    <row r="48" s="98" customFormat="1" ht="12.75" customHeight="1" hidden="1"/>
    <row r="49" s="98" customFormat="1" ht="12.75" customHeight="1" hidden="1"/>
    <row r="50" s="98" customFormat="1" ht="12.75" customHeight="1" hidden="1"/>
    <row r="51" s="98" customFormat="1" ht="12.75" customHeight="1" hidden="1"/>
    <row r="52" s="98" customFormat="1" ht="12.75" customHeight="1" hidden="1"/>
    <row r="53" s="98" customFormat="1" ht="12.75" customHeight="1" hidden="1"/>
    <row r="54" s="98" customFormat="1" ht="12.75" customHeight="1" hidden="1"/>
    <row r="55" s="98" customFormat="1" ht="12.75" customHeight="1" hidden="1"/>
    <row r="56" s="98" customFormat="1" ht="12.75" customHeight="1" hidden="1"/>
    <row r="57" s="98" customFormat="1" ht="12.75" customHeight="1" hidden="1"/>
    <row r="58" s="98" customFormat="1" ht="12.75" customHeight="1" hidden="1"/>
    <row r="59" s="98" customFormat="1" ht="12.75" customHeight="1" hidden="1"/>
    <row r="60" s="98" customFormat="1" ht="12.75" customHeight="1" hidden="1"/>
    <row r="61" s="98" customFormat="1" ht="12.75" customHeight="1" hidden="1"/>
    <row r="62" s="98" customFormat="1" ht="12.75" customHeight="1" hidden="1"/>
    <row r="63" s="98" customFormat="1" ht="12.75" customHeight="1" hidden="1"/>
    <row r="64" spans="32:39" ht="12.75" customHeight="1" hidden="1">
      <c r="AF64" s="98"/>
      <c r="AG64" s="98"/>
      <c r="AH64" s="98"/>
      <c r="AI64" s="98"/>
      <c r="AJ64" s="98"/>
      <c r="AK64" s="98"/>
      <c r="AL64" s="98"/>
      <c r="AM64" s="98"/>
    </row>
    <row r="65" spans="32:39" ht="12.75" customHeight="1" hidden="1">
      <c r="AF65" s="98"/>
      <c r="AG65" s="98"/>
      <c r="AH65" s="98"/>
      <c r="AI65" s="98"/>
      <c r="AJ65" s="98"/>
      <c r="AK65" s="98"/>
      <c r="AL65" s="98"/>
      <c r="AM65" s="98"/>
    </row>
    <row r="66" spans="32:39" ht="12.75" customHeight="1" hidden="1">
      <c r="AF66" s="98"/>
      <c r="AG66" s="98"/>
      <c r="AH66" s="98"/>
      <c r="AI66" s="98"/>
      <c r="AJ66" s="98"/>
      <c r="AK66" s="98"/>
      <c r="AL66" s="98"/>
      <c r="AM66" s="98"/>
    </row>
    <row r="67" spans="32:39" ht="12.75" customHeight="1" hidden="1">
      <c r="AF67" s="98"/>
      <c r="AG67" s="98"/>
      <c r="AH67" s="98"/>
      <c r="AI67" s="98"/>
      <c r="AJ67" s="98"/>
      <c r="AK67" s="98"/>
      <c r="AL67" s="98"/>
      <c r="AM67" s="98"/>
    </row>
    <row r="68" spans="32:39" ht="12.75" customHeight="1" hidden="1">
      <c r="AF68" s="98"/>
      <c r="AG68" s="98"/>
      <c r="AH68" s="98"/>
      <c r="AI68" s="98"/>
      <c r="AJ68" s="98"/>
      <c r="AK68" s="98"/>
      <c r="AL68" s="98"/>
      <c r="AM68" s="98"/>
    </row>
    <row r="69" spans="32:39" ht="12.75" customHeight="1" hidden="1">
      <c r="AF69" s="98"/>
      <c r="AG69" s="98"/>
      <c r="AH69" s="98"/>
      <c r="AI69" s="98"/>
      <c r="AJ69" s="98"/>
      <c r="AK69" s="98"/>
      <c r="AL69" s="98"/>
      <c r="AM69" s="98"/>
    </row>
    <row r="70" spans="32:39" ht="12.75" customHeight="1" hidden="1">
      <c r="AF70" s="98"/>
      <c r="AG70" s="98"/>
      <c r="AH70" s="98"/>
      <c r="AI70" s="98"/>
      <c r="AJ70" s="98"/>
      <c r="AK70" s="98"/>
      <c r="AL70" s="98"/>
      <c r="AM70" s="98"/>
    </row>
    <row r="71" spans="32:39" ht="12.75" customHeight="1" hidden="1">
      <c r="AF71" s="98"/>
      <c r="AG71" s="98"/>
      <c r="AH71" s="98"/>
      <c r="AI71" s="98"/>
      <c r="AJ71" s="98"/>
      <c r="AK71" s="98"/>
      <c r="AL71" s="98"/>
      <c r="AM71" s="98"/>
    </row>
    <row r="72" spans="32:39" ht="12.75" customHeight="1" hidden="1">
      <c r="AF72" s="98"/>
      <c r="AG72" s="98"/>
      <c r="AH72" s="98"/>
      <c r="AI72" s="98"/>
      <c r="AJ72" s="98"/>
      <c r="AK72" s="98"/>
      <c r="AL72" s="98"/>
      <c r="AM72" s="98"/>
    </row>
    <row r="73" spans="32:39" ht="12.75" customHeight="1" hidden="1">
      <c r="AF73" s="98"/>
      <c r="AG73" s="98"/>
      <c r="AH73" s="98"/>
      <c r="AI73" s="98"/>
      <c r="AJ73" s="98"/>
      <c r="AK73" s="98"/>
      <c r="AL73" s="98"/>
      <c r="AM73" s="98"/>
    </row>
    <row r="74" spans="32:39" ht="12.75" customHeight="1" hidden="1">
      <c r="AF74" s="98"/>
      <c r="AG74" s="98"/>
      <c r="AH74" s="98"/>
      <c r="AI74" s="98"/>
      <c r="AJ74" s="98"/>
      <c r="AK74" s="98"/>
      <c r="AL74" s="98"/>
      <c r="AM74" s="98"/>
    </row>
    <row r="75" spans="32:39" ht="12.75" customHeight="1" hidden="1">
      <c r="AF75" s="98"/>
      <c r="AG75" s="98"/>
      <c r="AH75" s="98"/>
      <c r="AI75" s="98"/>
      <c r="AJ75" s="98"/>
      <c r="AK75" s="98"/>
      <c r="AL75" s="98"/>
      <c r="AM75" s="98"/>
    </row>
    <row r="76" spans="32:39" ht="12.75" customHeight="1" hidden="1">
      <c r="AF76" s="98"/>
      <c r="AG76" s="98"/>
      <c r="AH76" s="98"/>
      <c r="AI76" s="98"/>
      <c r="AJ76" s="98"/>
      <c r="AK76" s="98"/>
      <c r="AL76" s="98"/>
      <c r="AM76" s="98"/>
    </row>
    <row r="77" spans="32:39" ht="12.75" customHeight="1" hidden="1">
      <c r="AF77" s="98"/>
      <c r="AG77" s="98"/>
      <c r="AH77" s="98"/>
      <c r="AI77" s="98"/>
      <c r="AJ77" s="98"/>
      <c r="AK77" s="98"/>
      <c r="AL77" s="98"/>
      <c r="AM77" s="98"/>
    </row>
    <row r="78" spans="32:39" ht="12.75" customHeight="1" hidden="1">
      <c r="AF78" s="98"/>
      <c r="AG78" s="98"/>
      <c r="AH78" s="98"/>
      <c r="AI78" s="98"/>
      <c r="AJ78" s="98"/>
      <c r="AK78" s="98"/>
      <c r="AL78" s="98"/>
      <c r="AM78" s="98"/>
    </row>
    <row r="79" spans="32:39" ht="12.75" customHeight="1" hidden="1">
      <c r="AF79" s="98"/>
      <c r="AG79" s="98"/>
      <c r="AH79" s="98"/>
      <c r="AI79" s="98"/>
      <c r="AJ79" s="98"/>
      <c r="AK79" s="98"/>
      <c r="AL79" s="98"/>
      <c r="AM79" s="98"/>
    </row>
    <row r="80" spans="32:39" ht="12.75" customHeight="1" hidden="1">
      <c r="AF80" s="98"/>
      <c r="AG80" s="98"/>
      <c r="AH80" s="98"/>
      <c r="AI80" s="98"/>
      <c r="AJ80" s="98"/>
      <c r="AK80" s="98"/>
      <c r="AL80" s="98"/>
      <c r="AM80" s="98"/>
    </row>
    <row r="81" spans="32:39" ht="12.75" customHeight="1" hidden="1">
      <c r="AF81" s="98"/>
      <c r="AG81" s="98"/>
      <c r="AH81" s="98"/>
      <c r="AI81" s="98"/>
      <c r="AJ81" s="98"/>
      <c r="AK81" s="98"/>
      <c r="AL81" s="98"/>
      <c r="AM81" s="98"/>
    </row>
    <row r="82" spans="32:39" ht="12.75" customHeight="1" hidden="1">
      <c r="AF82" s="98"/>
      <c r="AG82" s="98"/>
      <c r="AH82" s="98"/>
      <c r="AI82" s="98"/>
      <c r="AJ82" s="98"/>
      <c r="AK82" s="98"/>
      <c r="AL82" s="98"/>
      <c r="AM82" s="98"/>
    </row>
    <row r="83" spans="32:39" ht="12.75" customHeight="1" hidden="1">
      <c r="AF83" s="98"/>
      <c r="AG83" s="98"/>
      <c r="AH83" s="98"/>
      <c r="AI83" s="98"/>
      <c r="AJ83" s="98"/>
      <c r="AK83" s="98"/>
      <c r="AL83" s="98"/>
      <c r="AM83" s="98"/>
    </row>
    <row r="84" spans="32:39" ht="12.75" customHeight="1" hidden="1">
      <c r="AF84" s="98"/>
      <c r="AG84" s="98"/>
      <c r="AH84" s="98"/>
      <c r="AI84" s="98"/>
      <c r="AJ84" s="98"/>
      <c r="AK84" s="98"/>
      <c r="AL84" s="98"/>
      <c r="AM84" s="98"/>
    </row>
    <row r="85" spans="32:39" ht="12.75" customHeight="1" hidden="1">
      <c r="AF85" s="98"/>
      <c r="AG85" s="98"/>
      <c r="AH85" s="98"/>
      <c r="AI85" s="98"/>
      <c r="AJ85" s="98"/>
      <c r="AK85" s="98"/>
      <c r="AL85" s="98"/>
      <c r="AM85" s="98"/>
    </row>
    <row r="86" spans="32:39" ht="12.75" customHeight="1" hidden="1">
      <c r="AF86" s="98"/>
      <c r="AG86" s="98"/>
      <c r="AH86" s="98"/>
      <c r="AI86" s="98"/>
      <c r="AJ86" s="98"/>
      <c r="AK86" s="98"/>
      <c r="AL86" s="98"/>
      <c r="AM86" s="98"/>
    </row>
    <row r="87" spans="32:39" ht="12.75" customHeight="1" hidden="1">
      <c r="AF87" s="98"/>
      <c r="AG87" s="98"/>
      <c r="AH87" s="98"/>
      <c r="AI87" s="98"/>
      <c r="AJ87" s="98"/>
      <c r="AK87" s="98"/>
      <c r="AL87" s="98"/>
      <c r="AM87" s="98"/>
    </row>
    <row r="88" spans="32:39" ht="12.75" customHeight="1" hidden="1">
      <c r="AF88" s="98"/>
      <c r="AG88" s="98"/>
      <c r="AH88" s="98"/>
      <c r="AI88" s="98"/>
      <c r="AJ88" s="98"/>
      <c r="AK88" s="98"/>
      <c r="AL88" s="98"/>
      <c r="AM88" s="98"/>
    </row>
    <row r="89" spans="32:39" ht="12.75" customHeight="1" hidden="1">
      <c r="AF89" s="98"/>
      <c r="AG89" s="98"/>
      <c r="AH89" s="98"/>
      <c r="AI89" s="98"/>
      <c r="AJ89" s="98"/>
      <c r="AK89" s="98"/>
      <c r="AL89" s="98"/>
      <c r="AM89" s="98"/>
    </row>
    <row r="90" spans="32:39" ht="12.75" customHeight="1" hidden="1">
      <c r="AF90" s="98"/>
      <c r="AG90" s="98"/>
      <c r="AH90" s="98"/>
      <c r="AI90" s="98"/>
      <c r="AJ90" s="98"/>
      <c r="AK90" s="98"/>
      <c r="AL90" s="98"/>
      <c r="AM90" s="98"/>
    </row>
    <row r="91" spans="32:39" ht="12.75" customHeight="1" hidden="1">
      <c r="AF91" s="98"/>
      <c r="AG91" s="98"/>
      <c r="AH91" s="98"/>
      <c r="AI91" s="98"/>
      <c r="AJ91" s="98"/>
      <c r="AK91" s="98"/>
      <c r="AL91" s="98"/>
      <c r="AM91" s="98"/>
    </row>
    <row r="92" spans="32:39" ht="12.75" customHeight="1" hidden="1">
      <c r="AF92" s="98"/>
      <c r="AG92" s="98"/>
      <c r="AH92" s="98"/>
      <c r="AI92" s="98"/>
      <c r="AJ92" s="98"/>
      <c r="AK92" s="98"/>
      <c r="AL92" s="98"/>
      <c r="AM92" s="98"/>
    </row>
    <row r="93" spans="32:39" ht="12.75" customHeight="1" hidden="1">
      <c r="AF93" s="98"/>
      <c r="AG93" s="98"/>
      <c r="AH93" s="98"/>
      <c r="AI93" s="98"/>
      <c r="AJ93" s="98"/>
      <c r="AK93" s="98"/>
      <c r="AL93" s="98"/>
      <c r="AM93" s="98"/>
    </row>
    <row r="94" spans="32:39" ht="12.75" customHeight="1" hidden="1">
      <c r="AF94" s="98"/>
      <c r="AG94" s="98"/>
      <c r="AH94" s="98"/>
      <c r="AI94" s="98"/>
      <c r="AJ94" s="98"/>
      <c r="AK94" s="98"/>
      <c r="AL94" s="98"/>
      <c r="AM94" s="98"/>
    </row>
    <row r="95" spans="32:39" ht="12.75" customHeight="1" hidden="1">
      <c r="AF95" s="98"/>
      <c r="AG95" s="98"/>
      <c r="AH95" s="98"/>
      <c r="AI95" s="98"/>
      <c r="AJ95" s="98"/>
      <c r="AK95" s="98"/>
      <c r="AL95" s="98"/>
      <c r="AM95" s="98"/>
    </row>
    <row r="96" spans="32:39" ht="12.75" customHeight="1" hidden="1">
      <c r="AF96" s="98"/>
      <c r="AG96" s="98"/>
      <c r="AH96" s="98"/>
      <c r="AI96" s="98"/>
      <c r="AJ96" s="98"/>
      <c r="AK96" s="98"/>
      <c r="AL96" s="98"/>
      <c r="AM96" s="98"/>
    </row>
    <row r="97" spans="32:39" ht="12.75" customHeight="1" hidden="1">
      <c r="AF97" s="98"/>
      <c r="AG97" s="98"/>
      <c r="AH97" s="98"/>
      <c r="AI97" s="98"/>
      <c r="AJ97" s="98"/>
      <c r="AK97" s="98"/>
      <c r="AL97" s="98"/>
      <c r="AM97" s="98"/>
    </row>
    <row r="98" spans="32:39" ht="12.75" customHeight="1" hidden="1">
      <c r="AF98" s="98"/>
      <c r="AG98" s="98"/>
      <c r="AH98" s="98"/>
      <c r="AI98" s="98"/>
      <c r="AJ98" s="98"/>
      <c r="AK98" s="98"/>
      <c r="AL98" s="98"/>
      <c r="AM98" s="98"/>
    </row>
    <row r="99" spans="32:39" ht="12.75" customHeight="1" hidden="1">
      <c r="AF99" s="98"/>
      <c r="AG99" s="98"/>
      <c r="AH99" s="98"/>
      <c r="AI99" s="98"/>
      <c r="AJ99" s="98"/>
      <c r="AK99" s="98"/>
      <c r="AL99" s="98"/>
      <c r="AM99" s="98"/>
    </row>
    <row r="100" spans="32:39" ht="12.75" customHeight="1" hidden="1">
      <c r="AF100" s="98"/>
      <c r="AG100" s="98"/>
      <c r="AH100" s="98"/>
      <c r="AI100" s="98"/>
      <c r="AJ100" s="98"/>
      <c r="AK100" s="98"/>
      <c r="AL100" s="98"/>
      <c r="AM100" s="98"/>
    </row>
    <row r="101" spans="32:39" ht="12.75" customHeight="1" hidden="1">
      <c r="AF101" s="98"/>
      <c r="AG101" s="98"/>
      <c r="AH101" s="98"/>
      <c r="AI101" s="98"/>
      <c r="AJ101" s="98"/>
      <c r="AK101" s="98"/>
      <c r="AL101" s="98"/>
      <c r="AM101" s="98"/>
    </row>
    <row r="102" spans="32:39" ht="12.75" customHeight="1" hidden="1">
      <c r="AF102" s="98"/>
      <c r="AG102" s="98"/>
      <c r="AH102" s="98"/>
      <c r="AI102" s="98"/>
      <c r="AJ102" s="98"/>
      <c r="AK102" s="98"/>
      <c r="AL102" s="98"/>
      <c r="AM102" s="98"/>
    </row>
    <row r="103" spans="32:39" ht="12.75" customHeight="1" hidden="1">
      <c r="AF103" s="98"/>
      <c r="AG103" s="98"/>
      <c r="AH103" s="98"/>
      <c r="AI103" s="98"/>
      <c r="AJ103" s="98"/>
      <c r="AK103" s="98"/>
      <c r="AL103" s="98"/>
      <c r="AM103" s="98"/>
    </row>
    <row r="104" spans="32:39" ht="12.75" customHeight="1" hidden="1">
      <c r="AF104" s="98"/>
      <c r="AG104" s="98"/>
      <c r="AH104" s="98"/>
      <c r="AI104" s="98"/>
      <c r="AJ104" s="98"/>
      <c r="AK104" s="98"/>
      <c r="AL104" s="98"/>
      <c r="AM104" s="98"/>
    </row>
    <row r="105" spans="32:39" ht="12.75" customHeight="1" hidden="1">
      <c r="AF105" s="98"/>
      <c r="AG105" s="98"/>
      <c r="AH105" s="98"/>
      <c r="AI105" s="98"/>
      <c r="AJ105" s="98"/>
      <c r="AK105" s="98"/>
      <c r="AL105" s="98"/>
      <c r="AM105" s="98"/>
    </row>
    <row r="106" spans="32:39" ht="12.75" customHeight="1" hidden="1">
      <c r="AF106" s="98"/>
      <c r="AG106" s="98"/>
      <c r="AH106" s="98"/>
      <c r="AI106" s="98"/>
      <c r="AJ106" s="98"/>
      <c r="AK106" s="98"/>
      <c r="AL106" s="98"/>
      <c r="AM106" s="98"/>
    </row>
    <row r="107" spans="32:39" ht="12.75" customHeight="1" hidden="1">
      <c r="AF107" s="98"/>
      <c r="AG107" s="98"/>
      <c r="AH107" s="98"/>
      <c r="AI107" s="98"/>
      <c r="AJ107" s="98"/>
      <c r="AK107" s="98"/>
      <c r="AL107" s="98"/>
      <c r="AM107" s="98"/>
    </row>
    <row r="108" spans="32:39" ht="12.75" customHeight="1" hidden="1">
      <c r="AF108" s="98"/>
      <c r="AG108" s="98"/>
      <c r="AH108" s="98"/>
      <c r="AI108" s="98"/>
      <c r="AJ108" s="98"/>
      <c r="AK108" s="98"/>
      <c r="AL108" s="98"/>
      <c r="AM108" s="98"/>
    </row>
    <row r="109" spans="32:39" ht="12.75" customHeight="1" hidden="1">
      <c r="AF109" s="98"/>
      <c r="AG109" s="98"/>
      <c r="AH109" s="98"/>
      <c r="AI109" s="98"/>
      <c r="AJ109" s="98"/>
      <c r="AK109" s="98"/>
      <c r="AL109" s="98"/>
      <c r="AM109" s="98"/>
    </row>
    <row r="110" spans="32:39" ht="12.75" customHeight="1" hidden="1">
      <c r="AF110" s="98"/>
      <c r="AG110" s="98"/>
      <c r="AH110" s="98"/>
      <c r="AI110" s="98"/>
      <c r="AJ110" s="98"/>
      <c r="AK110" s="98"/>
      <c r="AL110" s="98"/>
      <c r="AM110" s="98"/>
    </row>
    <row r="111" spans="32:39" ht="12.75" customHeight="1" hidden="1">
      <c r="AF111" s="98"/>
      <c r="AG111" s="98"/>
      <c r="AH111" s="98"/>
      <c r="AI111" s="98"/>
      <c r="AJ111" s="98"/>
      <c r="AK111" s="98"/>
      <c r="AL111" s="98"/>
      <c r="AM111" s="98"/>
    </row>
    <row r="112" spans="32:39" ht="12.75" customHeight="1" hidden="1">
      <c r="AF112" s="98"/>
      <c r="AG112" s="98"/>
      <c r="AH112" s="98"/>
      <c r="AI112" s="98"/>
      <c r="AJ112" s="98"/>
      <c r="AK112" s="98"/>
      <c r="AL112" s="98"/>
      <c r="AM112" s="98"/>
    </row>
    <row r="113" spans="32:39" ht="12.75" customHeight="1" hidden="1">
      <c r="AF113" s="98"/>
      <c r="AG113" s="98"/>
      <c r="AH113" s="98"/>
      <c r="AI113" s="98"/>
      <c r="AJ113" s="98"/>
      <c r="AK113" s="98"/>
      <c r="AL113" s="98"/>
      <c r="AM113" s="98"/>
    </row>
    <row r="114" spans="32:39" ht="12.75" customHeight="1" hidden="1">
      <c r="AF114" s="98"/>
      <c r="AG114" s="98"/>
      <c r="AH114" s="98"/>
      <c r="AI114" s="98"/>
      <c r="AJ114" s="98"/>
      <c r="AK114" s="98"/>
      <c r="AL114" s="98"/>
      <c r="AM114" s="98"/>
    </row>
    <row r="115" spans="32:39" ht="12.75" customHeight="1" hidden="1">
      <c r="AF115" s="98"/>
      <c r="AG115" s="98"/>
      <c r="AH115" s="98"/>
      <c r="AI115" s="98"/>
      <c r="AJ115" s="98"/>
      <c r="AK115" s="98"/>
      <c r="AL115" s="98"/>
      <c r="AM115" s="98"/>
    </row>
    <row r="116" spans="32:39" ht="12.75" customHeight="1" hidden="1">
      <c r="AF116" s="98"/>
      <c r="AG116" s="98"/>
      <c r="AH116" s="98"/>
      <c r="AI116" s="98"/>
      <c r="AJ116" s="98"/>
      <c r="AK116" s="98"/>
      <c r="AL116" s="98"/>
      <c r="AM116" s="98"/>
    </row>
    <row r="117" spans="32:39" ht="12.75" customHeight="1" hidden="1">
      <c r="AF117" s="98"/>
      <c r="AG117" s="98"/>
      <c r="AH117" s="98"/>
      <c r="AI117" s="98"/>
      <c r="AJ117" s="98"/>
      <c r="AK117" s="98"/>
      <c r="AL117" s="98"/>
      <c r="AM117" s="98"/>
    </row>
    <row r="118" spans="32:39" ht="12.75" customHeight="1" hidden="1">
      <c r="AF118" s="98"/>
      <c r="AG118" s="98"/>
      <c r="AH118" s="98"/>
      <c r="AI118" s="98"/>
      <c r="AJ118" s="98"/>
      <c r="AK118" s="98"/>
      <c r="AL118" s="98"/>
      <c r="AM118" s="98"/>
    </row>
    <row r="119" spans="32:39" ht="12.75" customHeight="1" hidden="1">
      <c r="AF119" s="98"/>
      <c r="AG119" s="98"/>
      <c r="AH119" s="98"/>
      <c r="AI119" s="98"/>
      <c r="AJ119" s="98"/>
      <c r="AK119" s="98"/>
      <c r="AL119" s="98"/>
      <c r="AM119" s="98"/>
    </row>
    <row r="120" spans="32:39" ht="12.75" customHeight="1" hidden="1">
      <c r="AF120" s="98"/>
      <c r="AG120" s="98"/>
      <c r="AH120" s="98"/>
      <c r="AI120" s="98"/>
      <c r="AJ120" s="98"/>
      <c r="AK120" s="98"/>
      <c r="AL120" s="98"/>
      <c r="AM120" s="98"/>
    </row>
    <row r="121" spans="32:39" ht="12.75" customHeight="1" hidden="1">
      <c r="AF121" s="98"/>
      <c r="AG121" s="98"/>
      <c r="AH121" s="98"/>
      <c r="AI121" s="98"/>
      <c r="AJ121" s="98"/>
      <c r="AK121" s="98"/>
      <c r="AL121" s="98"/>
      <c r="AM121" s="98"/>
    </row>
    <row r="122" spans="32:39" ht="12.75" customHeight="1" hidden="1">
      <c r="AF122" s="98"/>
      <c r="AG122" s="98"/>
      <c r="AH122" s="98"/>
      <c r="AI122" s="98"/>
      <c r="AJ122" s="98"/>
      <c r="AK122" s="98"/>
      <c r="AL122" s="98"/>
      <c r="AM122" s="98"/>
    </row>
    <row r="123" spans="32:39" ht="12.75" customHeight="1" hidden="1">
      <c r="AF123" s="98"/>
      <c r="AG123" s="98"/>
      <c r="AH123" s="98"/>
      <c r="AI123" s="98"/>
      <c r="AJ123" s="98"/>
      <c r="AK123" s="98"/>
      <c r="AL123" s="98"/>
      <c r="AM123" s="98"/>
    </row>
    <row r="124" spans="32:39" ht="12.75" customHeight="1" hidden="1">
      <c r="AF124" s="98"/>
      <c r="AG124" s="98"/>
      <c r="AH124" s="98"/>
      <c r="AI124" s="98"/>
      <c r="AJ124" s="98"/>
      <c r="AK124" s="98"/>
      <c r="AL124" s="98"/>
      <c r="AM124" s="98"/>
    </row>
    <row r="125" spans="32:39" ht="12.75" customHeight="1" hidden="1">
      <c r="AF125" s="98"/>
      <c r="AG125" s="98"/>
      <c r="AH125" s="98"/>
      <c r="AI125" s="98"/>
      <c r="AJ125" s="98"/>
      <c r="AK125" s="98"/>
      <c r="AL125" s="98"/>
      <c r="AM125" s="98"/>
    </row>
    <row r="126" spans="32:39" ht="12.75" customHeight="1" hidden="1">
      <c r="AF126" s="98"/>
      <c r="AG126" s="98"/>
      <c r="AH126" s="98"/>
      <c r="AI126" s="98"/>
      <c r="AJ126" s="98"/>
      <c r="AK126" s="98"/>
      <c r="AL126" s="98"/>
      <c r="AM126" s="98"/>
    </row>
    <row r="127" spans="32:39" ht="12.75" customHeight="1" hidden="1">
      <c r="AF127" s="98"/>
      <c r="AG127" s="98"/>
      <c r="AH127" s="98"/>
      <c r="AI127" s="98"/>
      <c r="AJ127" s="98"/>
      <c r="AK127" s="98"/>
      <c r="AL127" s="98"/>
      <c r="AM127" s="98"/>
    </row>
    <row r="128" spans="32:39" ht="12.75" customHeight="1" hidden="1">
      <c r="AF128" s="98"/>
      <c r="AG128" s="98"/>
      <c r="AH128" s="98"/>
      <c r="AI128" s="98"/>
      <c r="AJ128" s="98"/>
      <c r="AK128" s="98"/>
      <c r="AL128" s="98"/>
      <c r="AM128" s="98"/>
    </row>
    <row r="129" spans="32:39" ht="12.75" customHeight="1" hidden="1">
      <c r="AF129" s="98"/>
      <c r="AG129" s="98"/>
      <c r="AH129" s="98"/>
      <c r="AI129" s="98"/>
      <c r="AJ129" s="98"/>
      <c r="AK129" s="98"/>
      <c r="AL129" s="98"/>
      <c r="AM129" s="98"/>
    </row>
    <row r="130" spans="32:39" ht="12.75" customHeight="1" hidden="1">
      <c r="AF130" s="98"/>
      <c r="AG130" s="98"/>
      <c r="AH130" s="98"/>
      <c r="AI130" s="98"/>
      <c r="AJ130" s="98"/>
      <c r="AK130" s="98"/>
      <c r="AL130" s="98"/>
      <c r="AM130" s="98"/>
    </row>
    <row r="131" spans="32:39" ht="12.75" customHeight="1" hidden="1">
      <c r="AF131" s="98"/>
      <c r="AG131" s="98"/>
      <c r="AH131" s="98"/>
      <c r="AI131" s="98"/>
      <c r="AJ131" s="98"/>
      <c r="AK131" s="98"/>
      <c r="AL131" s="98"/>
      <c r="AM131" s="98"/>
    </row>
    <row r="132" spans="32:39" ht="12.75" customHeight="1" hidden="1">
      <c r="AF132" s="98"/>
      <c r="AG132" s="98"/>
      <c r="AH132" s="98"/>
      <c r="AI132" s="98"/>
      <c r="AJ132" s="98"/>
      <c r="AK132" s="98"/>
      <c r="AL132" s="98"/>
      <c r="AM132" s="98"/>
    </row>
    <row r="133" spans="32:39" ht="12.75" customHeight="1" hidden="1">
      <c r="AF133" s="98"/>
      <c r="AG133" s="98"/>
      <c r="AH133" s="98"/>
      <c r="AI133" s="98"/>
      <c r="AJ133" s="98"/>
      <c r="AK133" s="98"/>
      <c r="AL133" s="98"/>
      <c r="AM133" s="98"/>
    </row>
    <row r="134" spans="32:39" ht="12.75" customHeight="1" hidden="1">
      <c r="AF134" s="98"/>
      <c r="AG134" s="98"/>
      <c r="AH134" s="98"/>
      <c r="AI134" s="98"/>
      <c r="AJ134" s="98"/>
      <c r="AK134" s="98"/>
      <c r="AL134" s="98"/>
      <c r="AM134" s="98"/>
    </row>
    <row r="135" spans="32:39" ht="12.75" customHeight="1" hidden="1">
      <c r="AF135" s="98"/>
      <c r="AG135" s="98"/>
      <c r="AH135" s="98"/>
      <c r="AI135" s="98"/>
      <c r="AJ135" s="98"/>
      <c r="AK135" s="98"/>
      <c r="AL135" s="98"/>
      <c r="AM135" s="98"/>
    </row>
    <row r="136" spans="32:39" ht="12.75" customHeight="1" hidden="1">
      <c r="AF136" s="98"/>
      <c r="AG136" s="98"/>
      <c r="AH136" s="98"/>
      <c r="AI136" s="98"/>
      <c r="AJ136" s="98"/>
      <c r="AK136" s="98"/>
      <c r="AL136" s="98"/>
      <c r="AM136" s="98"/>
    </row>
    <row r="137" spans="32:39" ht="12.75" customHeight="1" hidden="1">
      <c r="AF137" s="98"/>
      <c r="AG137" s="98"/>
      <c r="AH137" s="98"/>
      <c r="AI137" s="98"/>
      <c r="AJ137" s="98"/>
      <c r="AK137" s="98"/>
      <c r="AL137" s="98"/>
      <c r="AM137" s="98"/>
    </row>
    <row r="138" spans="32:39" ht="12.75" customHeight="1" hidden="1">
      <c r="AF138" s="98"/>
      <c r="AG138" s="98"/>
      <c r="AH138" s="98"/>
      <c r="AI138" s="98"/>
      <c r="AJ138" s="98"/>
      <c r="AK138" s="98"/>
      <c r="AL138" s="98"/>
      <c r="AM138" s="98"/>
    </row>
    <row r="139" spans="32:39" ht="12.75" customHeight="1" hidden="1">
      <c r="AF139" s="98"/>
      <c r="AG139" s="98"/>
      <c r="AH139" s="98"/>
      <c r="AI139" s="98"/>
      <c r="AJ139" s="98"/>
      <c r="AK139" s="98"/>
      <c r="AL139" s="98"/>
      <c r="AM139" s="98"/>
    </row>
    <row r="140" spans="32:39" ht="12.75" customHeight="1" hidden="1">
      <c r="AF140" s="98"/>
      <c r="AG140" s="98"/>
      <c r="AH140" s="98"/>
      <c r="AI140" s="98"/>
      <c r="AJ140" s="98"/>
      <c r="AK140" s="98"/>
      <c r="AL140" s="98"/>
      <c r="AM140" s="98"/>
    </row>
    <row r="141" spans="32:39" ht="12.75" customHeight="1" hidden="1">
      <c r="AF141" s="98"/>
      <c r="AG141" s="98"/>
      <c r="AH141" s="98"/>
      <c r="AI141" s="98"/>
      <c r="AJ141" s="98"/>
      <c r="AK141" s="98"/>
      <c r="AL141" s="98"/>
      <c r="AM141" s="98"/>
    </row>
    <row r="142" spans="32:39" ht="12.75" customHeight="1" hidden="1">
      <c r="AF142" s="98"/>
      <c r="AG142" s="98"/>
      <c r="AH142" s="98"/>
      <c r="AI142" s="98"/>
      <c r="AJ142" s="98"/>
      <c r="AK142" s="98"/>
      <c r="AL142" s="98"/>
      <c r="AM142" s="98"/>
    </row>
    <row r="143" spans="32:39" ht="12.75" customHeight="1" hidden="1">
      <c r="AF143" s="98"/>
      <c r="AG143" s="98"/>
      <c r="AH143" s="98"/>
      <c r="AI143" s="98"/>
      <c r="AJ143" s="98"/>
      <c r="AK143" s="98"/>
      <c r="AL143" s="98"/>
      <c r="AM143" s="98"/>
    </row>
    <row r="144" spans="32:39" ht="12.75" customHeight="1" hidden="1">
      <c r="AF144" s="98"/>
      <c r="AG144" s="98"/>
      <c r="AH144" s="98"/>
      <c r="AI144" s="98"/>
      <c r="AJ144" s="98"/>
      <c r="AK144" s="98"/>
      <c r="AL144" s="98"/>
      <c r="AM144" s="98"/>
    </row>
    <row r="145" spans="32:39" ht="12.75" customHeight="1" hidden="1">
      <c r="AF145" s="98"/>
      <c r="AG145" s="98"/>
      <c r="AH145" s="98"/>
      <c r="AI145" s="98"/>
      <c r="AJ145" s="98"/>
      <c r="AK145" s="98"/>
      <c r="AL145" s="98"/>
      <c r="AM145" s="98"/>
    </row>
    <row r="146" spans="32:39" ht="12.75" customHeight="1" hidden="1">
      <c r="AF146" s="98"/>
      <c r="AG146" s="98"/>
      <c r="AH146" s="98"/>
      <c r="AI146" s="98"/>
      <c r="AJ146" s="98"/>
      <c r="AK146" s="98"/>
      <c r="AL146" s="98"/>
      <c r="AM146" s="98"/>
    </row>
    <row r="147" spans="32:39" ht="12.75" customHeight="1" hidden="1">
      <c r="AF147" s="98"/>
      <c r="AG147" s="98"/>
      <c r="AH147" s="98"/>
      <c r="AI147" s="98"/>
      <c r="AJ147" s="98"/>
      <c r="AK147" s="98"/>
      <c r="AL147" s="98"/>
      <c r="AM147" s="98"/>
    </row>
    <row r="148" spans="32:39" ht="12.75" customHeight="1" hidden="1">
      <c r="AF148" s="98"/>
      <c r="AG148" s="98"/>
      <c r="AH148" s="98"/>
      <c r="AI148" s="98"/>
      <c r="AJ148" s="98"/>
      <c r="AK148" s="98"/>
      <c r="AL148" s="98"/>
      <c r="AM148" s="98"/>
    </row>
    <row r="149" spans="32:39" ht="12.75" customHeight="1" hidden="1">
      <c r="AF149" s="98"/>
      <c r="AG149" s="98"/>
      <c r="AH149" s="98"/>
      <c r="AI149" s="98"/>
      <c r="AJ149" s="98"/>
      <c r="AK149" s="98"/>
      <c r="AL149" s="98"/>
      <c r="AM149" s="98"/>
    </row>
    <row r="150" spans="32:39" ht="12.75" customHeight="1" hidden="1">
      <c r="AF150" s="98"/>
      <c r="AG150" s="98"/>
      <c r="AH150" s="98"/>
      <c r="AI150" s="98"/>
      <c r="AJ150" s="98"/>
      <c r="AK150" s="98"/>
      <c r="AL150" s="98"/>
      <c r="AM150" s="98"/>
    </row>
    <row r="151" spans="32:39" ht="12.75" customHeight="1" hidden="1">
      <c r="AF151" s="98"/>
      <c r="AG151" s="98"/>
      <c r="AH151" s="98"/>
      <c r="AI151" s="98"/>
      <c r="AJ151" s="98"/>
      <c r="AK151" s="98"/>
      <c r="AL151" s="98"/>
      <c r="AM151" s="98"/>
    </row>
    <row r="152" spans="32:39" ht="12.75" customHeight="1" hidden="1">
      <c r="AF152" s="98"/>
      <c r="AG152" s="98"/>
      <c r="AH152" s="98"/>
      <c r="AI152" s="98"/>
      <c r="AJ152" s="98"/>
      <c r="AK152" s="98"/>
      <c r="AL152" s="98"/>
      <c r="AM152" s="98"/>
    </row>
    <row r="153" spans="32:39" ht="12.75" customHeight="1" hidden="1">
      <c r="AF153" s="98"/>
      <c r="AG153" s="98"/>
      <c r="AH153" s="98"/>
      <c r="AI153" s="98"/>
      <c r="AJ153" s="98"/>
      <c r="AK153" s="98"/>
      <c r="AL153" s="98"/>
      <c r="AM153" s="98"/>
    </row>
    <row r="154" spans="32:39" ht="12.75" customHeight="1" hidden="1">
      <c r="AF154" s="98"/>
      <c r="AG154" s="98"/>
      <c r="AH154" s="98"/>
      <c r="AI154" s="98"/>
      <c r="AJ154" s="98"/>
      <c r="AK154" s="98"/>
      <c r="AL154" s="98"/>
      <c r="AM154" s="98"/>
    </row>
    <row r="155" spans="32:39" ht="12.75" customHeight="1" hidden="1">
      <c r="AF155" s="98"/>
      <c r="AG155" s="98"/>
      <c r="AH155" s="98"/>
      <c r="AI155" s="98"/>
      <c r="AJ155" s="98"/>
      <c r="AK155" s="98"/>
      <c r="AL155" s="98"/>
      <c r="AM155" s="98"/>
    </row>
    <row r="156" spans="32:39" ht="12.75" customHeight="1" hidden="1">
      <c r="AF156" s="98"/>
      <c r="AG156" s="98"/>
      <c r="AH156" s="98"/>
      <c r="AI156" s="98"/>
      <c r="AJ156" s="98"/>
      <c r="AK156" s="98"/>
      <c r="AL156" s="98"/>
      <c r="AM156" s="98"/>
    </row>
    <row r="157" spans="32:39" ht="12.75" customHeight="1" hidden="1">
      <c r="AF157" s="98"/>
      <c r="AG157" s="98"/>
      <c r="AH157" s="98"/>
      <c r="AI157" s="98"/>
      <c r="AJ157" s="98"/>
      <c r="AK157" s="98"/>
      <c r="AL157" s="98"/>
      <c r="AM157" s="98"/>
    </row>
    <row r="158" spans="32:39" ht="12.75" customHeight="1" hidden="1">
      <c r="AF158" s="98"/>
      <c r="AG158" s="98"/>
      <c r="AH158" s="98"/>
      <c r="AI158" s="98"/>
      <c r="AJ158" s="98"/>
      <c r="AK158" s="98"/>
      <c r="AL158" s="98"/>
      <c r="AM158" s="98"/>
    </row>
    <row r="159" spans="32:39" ht="12.75" customHeight="1" hidden="1">
      <c r="AF159" s="98"/>
      <c r="AG159" s="98"/>
      <c r="AH159" s="98"/>
      <c r="AI159" s="98"/>
      <c r="AJ159" s="98"/>
      <c r="AK159" s="98"/>
      <c r="AL159" s="98"/>
      <c r="AM159" s="98"/>
    </row>
    <row r="160" spans="32:39" ht="12.75" customHeight="1" hidden="1">
      <c r="AF160" s="98"/>
      <c r="AG160" s="98"/>
      <c r="AH160" s="98"/>
      <c r="AI160" s="98"/>
      <c r="AJ160" s="98"/>
      <c r="AK160" s="98"/>
      <c r="AL160" s="98"/>
      <c r="AM160" s="98"/>
    </row>
    <row r="161" spans="32:39" ht="12.75" customHeight="1" hidden="1">
      <c r="AF161" s="98"/>
      <c r="AG161" s="98"/>
      <c r="AH161" s="98"/>
      <c r="AI161" s="98"/>
      <c r="AJ161" s="98"/>
      <c r="AK161" s="98"/>
      <c r="AL161" s="98"/>
      <c r="AM161" s="98"/>
    </row>
    <row r="162" spans="32:39" ht="12.75" customHeight="1" hidden="1">
      <c r="AF162" s="98"/>
      <c r="AG162" s="98"/>
      <c r="AH162" s="98"/>
      <c r="AI162" s="98"/>
      <c r="AJ162" s="98"/>
      <c r="AK162" s="98"/>
      <c r="AL162" s="98"/>
      <c r="AM162" s="98"/>
    </row>
    <row r="163" spans="32:39" ht="12.75" customHeight="1" hidden="1">
      <c r="AF163" s="98"/>
      <c r="AG163" s="98"/>
      <c r="AH163" s="98"/>
      <c r="AI163" s="98"/>
      <c r="AJ163" s="98"/>
      <c r="AK163" s="98"/>
      <c r="AL163" s="98"/>
      <c r="AM163" s="98"/>
    </row>
    <row r="164" spans="32:39" ht="12.75" customHeight="1" hidden="1">
      <c r="AF164" s="98"/>
      <c r="AG164" s="98"/>
      <c r="AH164" s="98"/>
      <c r="AI164" s="98"/>
      <c r="AJ164" s="98"/>
      <c r="AK164" s="98"/>
      <c r="AL164" s="98"/>
      <c r="AM164" s="98"/>
    </row>
    <row r="165" spans="32:39" ht="12.75" customHeight="1" hidden="1">
      <c r="AF165" s="98"/>
      <c r="AG165" s="98"/>
      <c r="AH165" s="98"/>
      <c r="AI165" s="98"/>
      <c r="AJ165" s="98"/>
      <c r="AK165" s="98"/>
      <c r="AL165" s="98"/>
      <c r="AM165" s="98"/>
    </row>
    <row r="166" spans="32:39" ht="12.75" customHeight="1" hidden="1">
      <c r="AF166" s="98"/>
      <c r="AG166" s="98"/>
      <c r="AH166" s="98"/>
      <c r="AI166" s="98"/>
      <c r="AJ166" s="98"/>
      <c r="AK166" s="98"/>
      <c r="AL166" s="98"/>
      <c r="AM166" s="98"/>
    </row>
    <row r="167" spans="32:39" ht="12.75" customHeight="1" hidden="1">
      <c r="AF167" s="98"/>
      <c r="AG167" s="98"/>
      <c r="AH167" s="98"/>
      <c r="AI167" s="98"/>
      <c r="AJ167" s="98"/>
      <c r="AK167" s="98"/>
      <c r="AL167" s="98"/>
      <c r="AM167" s="98"/>
    </row>
    <row r="168" spans="32:39" ht="12.75" customHeight="1" hidden="1">
      <c r="AF168" s="98"/>
      <c r="AG168" s="98"/>
      <c r="AH168" s="98"/>
      <c r="AI168" s="98"/>
      <c r="AJ168" s="98"/>
      <c r="AK168" s="98"/>
      <c r="AL168" s="98"/>
      <c r="AM168" s="98"/>
    </row>
    <row r="169" spans="32:39" ht="12.75" customHeight="1" hidden="1">
      <c r="AF169" s="98"/>
      <c r="AG169" s="98"/>
      <c r="AH169" s="98"/>
      <c r="AI169" s="98"/>
      <c r="AJ169" s="98"/>
      <c r="AK169" s="98"/>
      <c r="AL169" s="98"/>
      <c r="AM169" s="98"/>
    </row>
    <row r="170" spans="32:39" ht="12.75" customHeight="1" hidden="1">
      <c r="AF170" s="98"/>
      <c r="AG170" s="98"/>
      <c r="AH170" s="98"/>
      <c r="AI170" s="98"/>
      <c r="AJ170" s="98"/>
      <c r="AK170" s="98"/>
      <c r="AL170" s="98"/>
      <c r="AM170" s="98"/>
    </row>
    <row r="171" spans="32:39" ht="12.75" customHeight="1" hidden="1">
      <c r="AF171" s="98"/>
      <c r="AG171" s="98"/>
      <c r="AH171" s="98"/>
      <c r="AI171" s="98"/>
      <c r="AJ171" s="98"/>
      <c r="AK171" s="98"/>
      <c r="AL171" s="98"/>
      <c r="AM171" s="98"/>
    </row>
    <row r="172" spans="32:39" ht="12.75" customHeight="1" hidden="1">
      <c r="AF172" s="98"/>
      <c r="AG172" s="98"/>
      <c r="AH172" s="98"/>
      <c r="AI172" s="98"/>
      <c r="AJ172" s="98"/>
      <c r="AK172" s="98"/>
      <c r="AL172" s="98"/>
      <c r="AM172" s="98"/>
    </row>
    <row r="173" spans="32:39" ht="12.75" customHeight="1" hidden="1">
      <c r="AF173" s="98"/>
      <c r="AG173" s="98"/>
      <c r="AH173" s="98"/>
      <c r="AI173" s="98"/>
      <c r="AJ173" s="98"/>
      <c r="AK173" s="98"/>
      <c r="AL173" s="98"/>
      <c r="AM173" s="98"/>
    </row>
    <row r="174" spans="32:39" ht="12.75" customHeight="1" hidden="1">
      <c r="AF174" s="98"/>
      <c r="AG174" s="98"/>
      <c r="AH174" s="98"/>
      <c r="AI174" s="98"/>
      <c r="AJ174" s="98"/>
      <c r="AK174" s="98"/>
      <c r="AL174" s="98"/>
      <c r="AM174" s="98"/>
    </row>
    <row r="175" spans="32:39" ht="12.75" customHeight="1" hidden="1">
      <c r="AF175" s="98"/>
      <c r="AG175" s="98"/>
      <c r="AH175" s="98"/>
      <c r="AI175" s="98"/>
      <c r="AJ175" s="98"/>
      <c r="AK175" s="98"/>
      <c r="AL175" s="98"/>
      <c r="AM175" s="98"/>
    </row>
    <row r="176" spans="32:39" ht="12.75" customHeight="1" hidden="1">
      <c r="AF176" s="98"/>
      <c r="AG176" s="98"/>
      <c r="AH176" s="98"/>
      <c r="AI176" s="98"/>
      <c r="AJ176" s="98"/>
      <c r="AK176" s="98"/>
      <c r="AL176" s="98"/>
      <c r="AM176" s="98"/>
    </row>
    <row r="177" spans="32:39" ht="12.75" customHeight="1" hidden="1">
      <c r="AF177" s="98"/>
      <c r="AG177" s="98"/>
      <c r="AH177" s="98"/>
      <c r="AI177" s="98"/>
      <c r="AJ177" s="98"/>
      <c r="AK177" s="98"/>
      <c r="AL177" s="98"/>
      <c r="AM177" s="98"/>
    </row>
    <row r="178" spans="32:39" ht="12.75" customHeight="1" hidden="1">
      <c r="AF178" s="98"/>
      <c r="AG178" s="98"/>
      <c r="AH178" s="98"/>
      <c r="AI178" s="98"/>
      <c r="AJ178" s="98"/>
      <c r="AK178" s="98"/>
      <c r="AL178" s="98"/>
      <c r="AM178" s="98"/>
    </row>
    <row r="179" spans="32:39" ht="12.75" customHeight="1" hidden="1">
      <c r="AF179" s="98"/>
      <c r="AG179" s="98"/>
      <c r="AH179" s="98"/>
      <c r="AI179" s="98"/>
      <c r="AJ179" s="98"/>
      <c r="AK179" s="98"/>
      <c r="AL179" s="98"/>
      <c r="AM179" s="98"/>
    </row>
    <row r="180" spans="32:39" ht="12.75" customHeight="1" hidden="1">
      <c r="AF180" s="98"/>
      <c r="AG180" s="98"/>
      <c r="AH180" s="98"/>
      <c r="AI180" s="98"/>
      <c r="AJ180" s="98"/>
      <c r="AK180" s="98"/>
      <c r="AL180" s="98"/>
      <c r="AM180" s="98"/>
    </row>
    <row r="181" spans="32:39" ht="12.75" customHeight="1" hidden="1">
      <c r="AF181" s="98"/>
      <c r="AG181" s="98"/>
      <c r="AH181" s="98"/>
      <c r="AI181" s="98"/>
      <c r="AJ181" s="98"/>
      <c r="AK181" s="98"/>
      <c r="AL181" s="98"/>
      <c r="AM181" s="98"/>
    </row>
    <row r="182" spans="32:39" ht="12.75" customHeight="1" hidden="1">
      <c r="AF182" s="98"/>
      <c r="AG182" s="98"/>
      <c r="AH182" s="98"/>
      <c r="AI182" s="98"/>
      <c r="AJ182" s="98"/>
      <c r="AK182" s="98"/>
      <c r="AL182" s="98"/>
      <c r="AM182" s="98"/>
    </row>
    <row r="183" spans="32:39" ht="12.75" customHeight="1" hidden="1">
      <c r="AF183" s="98"/>
      <c r="AG183" s="98"/>
      <c r="AH183" s="98"/>
      <c r="AI183" s="98"/>
      <c r="AJ183" s="98"/>
      <c r="AK183" s="98"/>
      <c r="AL183" s="98"/>
      <c r="AM183" s="98"/>
    </row>
    <row r="184" spans="32:39" ht="12.75" customHeight="1" hidden="1">
      <c r="AF184" s="98"/>
      <c r="AG184" s="98"/>
      <c r="AH184" s="98"/>
      <c r="AI184" s="98"/>
      <c r="AJ184" s="98"/>
      <c r="AK184" s="98"/>
      <c r="AL184" s="98"/>
      <c r="AM184" s="98"/>
    </row>
    <row r="185" spans="32:39" ht="12.75" customHeight="1" hidden="1">
      <c r="AF185" s="98"/>
      <c r="AG185" s="98"/>
      <c r="AH185" s="98"/>
      <c r="AI185" s="98"/>
      <c r="AJ185" s="98"/>
      <c r="AK185" s="98"/>
      <c r="AL185" s="98"/>
      <c r="AM185" s="98"/>
    </row>
    <row r="186" spans="32:39" ht="12.75" customHeight="1" hidden="1">
      <c r="AF186" s="98"/>
      <c r="AG186" s="98"/>
      <c r="AH186" s="98"/>
      <c r="AI186" s="98"/>
      <c r="AJ186" s="98"/>
      <c r="AK186" s="98"/>
      <c r="AL186" s="98"/>
      <c r="AM186" s="98"/>
    </row>
    <row r="187" spans="32:39" ht="12.75" customHeight="1" hidden="1">
      <c r="AF187" s="98"/>
      <c r="AG187" s="98"/>
      <c r="AH187" s="98"/>
      <c r="AI187" s="98"/>
      <c r="AJ187" s="98"/>
      <c r="AK187" s="98"/>
      <c r="AL187" s="98"/>
      <c r="AM187" s="98"/>
    </row>
    <row r="188" spans="32:39" ht="12.75" customHeight="1" hidden="1">
      <c r="AF188" s="98"/>
      <c r="AG188" s="98"/>
      <c r="AH188" s="98"/>
      <c r="AI188" s="98"/>
      <c r="AJ188" s="98"/>
      <c r="AK188" s="98"/>
      <c r="AL188" s="98"/>
      <c r="AM188" s="98"/>
    </row>
    <row r="189" spans="32:39" ht="12.75" customHeight="1" hidden="1">
      <c r="AF189" s="98"/>
      <c r="AG189" s="98"/>
      <c r="AH189" s="98"/>
      <c r="AI189" s="98"/>
      <c r="AJ189" s="98"/>
      <c r="AK189" s="98"/>
      <c r="AL189" s="98"/>
      <c r="AM189" s="98"/>
    </row>
    <row r="190" spans="32:39" ht="12.75" customHeight="1" hidden="1">
      <c r="AF190" s="98"/>
      <c r="AG190" s="98"/>
      <c r="AH190" s="98"/>
      <c r="AI190" s="98"/>
      <c r="AJ190" s="98"/>
      <c r="AK190" s="98"/>
      <c r="AL190" s="98"/>
      <c r="AM190" s="98"/>
    </row>
    <row r="191" spans="32:39" ht="12.75" customHeight="1" hidden="1">
      <c r="AF191" s="98"/>
      <c r="AG191" s="98"/>
      <c r="AH191" s="98"/>
      <c r="AI191" s="98"/>
      <c r="AJ191" s="98"/>
      <c r="AK191" s="98"/>
      <c r="AL191" s="98"/>
      <c r="AM191" s="98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</sheetData>
  <sheetProtection sheet="1" objects="1" scenarios="1"/>
  <mergeCells count="37">
    <mergeCell ref="C6:J7"/>
    <mergeCell ref="C8:C13"/>
    <mergeCell ref="D8:J8"/>
    <mergeCell ref="D9:J9"/>
    <mergeCell ref="D10:D13"/>
    <mergeCell ref="E10:J10"/>
    <mergeCell ref="E11:J11"/>
    <mergeCell ref="E12:J12"/>
    <mergeCell ref="E13:J13"/>
    <mergeCell ref="C14:J14"/>
    <mergeCell ref="C15:J15"/>
    <mergeCell ref="C19:C22"/>
    <mergeCell ref="D19:E22"/>
    <mergeCell ref="F19:H22"/>
    <mergeCell ref="I19:I22"/>
    <mergeCell ref="J19:J22"/>
    <mergeCell ref="K19:Q19"/>
    <mergeCell ref="D23:E23"/>
    <mergeCell ref="F23:H23"/>
    <mergeCell ref="C24:I24"/>
    <mergeCell ref="C25:Q25"/>
    <mergeCell ref="C26:C28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C34:I34"/>
  </mergeCells>
  <hyperlinks>
    <hyperlink ref="A1" location="Zakres rzeczowy!A1" display="poprzednia"/>
    <hyperlink ref="S1" location="PF2!A1" display="następna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 PROW_311/10/02/EPO&amp;RStrona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178"/>
  <sheetViews>
    <sheetView showGridLines="0" showRowColHeaders="0" view="pageBreakPreview" zoomScaleNormal="92" zoomScaleSheetLayoutView="100" workbookViewId="0" topLeftCell="B1">
      <selection activeCell="D10" sqref="D10"/>
    </sheetView>
  </sheetViews>
  <sheetFormatPr defaultColWidth="1.1484375" defaultRowHeight="12.75" customHeight="1" zeroHeight="1"/>
  <cols>
    <col min="1" max="1" width="9.8515625" style="93" customWidth="1"/>
    <col min="2" max="2" width="2.8515625" style="93" customWidth="1"/>
    <col min="3" max="3" width="6.7109375" style="93" customWidth="1"/>
    <col min="4" max="7" width="6.28125" style="93" customWidth="1"/>
    <col min="8" max="17" width="11.7109375" style="93" customWidth="1"/>
    <col min="18" max="18" width="2.7109375" style="93" customWidth="1"/>
    <col min="19" max="19" width="10.7109375" style="93" customWidth="1"/>
    <col min="20" max="16384" width="0" style="93" hidden="1" customWidth="1"/>
  </cols>
  <sheetData>
    <row r="1" spans="1:19" ht="12.75" customHeight="1">
      <c r="A1" s="94" t="s">
        <v>37</v>
      </c>
      <c r="S1" s="94" t="s">
        <v>5</v>
      </c>
    </row>
    <row r="2" spans="2:41" ht="12.7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AO2" s="96"/>
    </row>
    <row r="3" spans="2:51" ht="12.75" customHeight="1">
      <c r="B3" s="95"/>
      <c r="C3" s="97" t="s">
        <v>89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AY3" s="98"/>
    </row>
    <row r="4" spans="2:18" s="98" customFormat="1" ht="12" customHeight="1">
      <c r="B4" s="99"/>
      <c r="C4" s="100" t="s">
        <v>113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2:40" s="98" customFormat="1" ht="5.25" customHeight="1">
      <c r="B5" s="99"/>
      <c r="C5" s="100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U5" s="98">
        <f>+SUM(U10:U457)</f>
        <v>0</v>
      </c>
      <c r="AC5" s="98">
        <f>+SUM(AC10:AC457)</f>
        <v>0</v>
      </c>
      <c r="AD5" s="98">
        <f aca="true" t="shared" si="0" ref="AD5:AN5">+SUM(AD10:AD457)</f>
        <v>0</v>
      </c>
      <c r="AE5" s="98">
        <f t="shared" si="0"/>
        <v>0</v>
      </c>
      <c r="AF5" s="98">
        <f t="shared" si="0"/>
        <v>0</v>
      </c>
      <c r="AG5" s="98">
        <f t="shared" si="0"/>
        <v>0</v>
      </c>
      <c r="AH5" s="98">
        <f t="shared" si="0"/>
        <v>0</v>
      </c>
      <c r="AI5" s="98">
        <f t="shared" si="0"/>
        <v>0</v>
      </c>
      <c r="AJ5" s="98">
        <f t="shared" si="0"/>
        <v>0</v>
      </c>
      <c r="AK5" s="98">
        <f t="shared" si="0"/>
        <v>0</v>
      </c>
      <c r="AL5" s="98">
        <f t="shared" si="0"/>
        <v>0</v>
      </c>
      <c r="AM5" s="98">
        <f t="shared" si="0"/>
        <v>0</v>
      </c>
      <c r="AN5" s="98">
        <f t="shared" si="0"/>
        <v>0</v>
      </c>
    </row>
    <row r="6" spans="2:18" s="98" customFormat="1" ht="15" customHeight="1">
      <c r="B6" s="99"/>
      <c r="C6" s="106" t="s">
        <v>28</v>
      </c>
      <c r="D6" s="106" t="s">
        <v>114</v>
      </c>
      <c r="E6" s="106"/>
      <c r="F6" s="106"/>
      <c r="G6" s="106"/>
      <c r="H6" s="106" t="s">
        <v>115</v>
      </c>
      <c r="I6" s="106"/>
      <c r="J6" s="106"/>
      <c r="K6" s="106"/>
      <c r="L6" s="106"/>
      <c r="M6" s="106"/>
      <c r="N6" s="106" t="s">
        <v>116</v>
      </c>
      <c r="O6" s="106"/>
      <c r="P6" s="106" t="s">
        <v>117</v>
      </c>
      <c r="Q6" s="106"/>
      <c r="R6" s="99"/>
    </row>
    <row r="7" spans="2:18" s="98" customFormat="1" ht="1.5" customHeight="1">
      <c r="B7" s="99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99"/>
    </row>
    <row r="8" spans="2:18" s="98" customFormat="1" ht="14.25" customHeight="1">
      <c r="B8" s="99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9"/>
    </row>
    <row r="9" spans="2:20" s="98" customFormat="1" ht="17.25" customHeight="1">
      <c r="B9" s="99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99"/>
      <c r="T9" s="98">
        <v>1</v>
      </c>
    </row>
    <row r="10" spans="2:21" s="98" customFormat="1" ht="25.5" customHeight="1">
      <c r="B10" s="99"/>
      <c r="C10" s="106">
        <v>1</v>
      </c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129"/>
      <c r="Q10" s="129"/>
      <c r="R10" s="99"/>
      <c r="U10" s="98">
        <f>+P10</f>
        <v>0</v>
      </c>
    </row>
    <row r="11" spans="2:20" s="98" customFormat="1" ht="24.75" customHeight="1">
      <c r="B11" s="99"/>
      <c r="C11" s="130" t="s">
        <v>86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>
        <f>+U5</f>
        <v>0</v>
      </c>
      <c r="Q11" s="131"/>
      <c r="R11" s="99"/>
      <c r="T11" s="98">
        <v>2</v>
      </c>
    </row>
    <row r="12" spans="2:18" s="98" customFormat="1" ht="28.5" customHeight="1">
      <c r="B12" s="99"/>
      <c r="C12" s="121" t="s">
        <v>110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99"/>
    </row>
    <row r="13" spans="2:18" s="98" customFormat="1" ht="12.75" customHeight="1">
      <c r="B13" s="99"/>
      <c r="C13" s="106" t="s">
        <v>28</v>
      </c>
      <c r="D13" s="103" t="s">
        <v>93</v>
      </c>
      <c r="E13" s="103"/>
      <c r="F13" s="103"/>
      <c r="G13" s="103"/>
      <c r="H13" s="103" t="s">
        <v>94</v>
      </c>
      <c r="I13" s="103"/>
      <c r="J13" s="103" t="str">
        <f>+H13</f>
        <v>Rok</v>
      </c>
      <c r="K13" s="103"/>
      <c r="L13" s="103" t="str">
        <f>+J13</f>
        <v>Rok</v>
      </c>
      <c r="M13" s="103"/>
      <c r="N13" s="103" t="str">
        <f>+L13</f>
        <v>Rok</v>
      </c>
      <c r="O13" s="103"/>
      <c r="P13" s="103" t="str">
        <f>+N13</f>
        <v>Rok</v>
      </c>
      <c r="Q13" s="103"/>
      <c r="R13" s="99"/>
    </row>
    <row r="14" spans="2:18" s="98" customFormat="1" ht="12.75" customHeight="1">
      <c r="B14" s="99"/>
      <c r="C14" s="106"/>
      <c r="D14" s="123">
        <f>+'PF1 ŚWiO'!L7</f>
        <v>2010</v>
      </c>
      <c r="E14" s="123"/>
      <c r="F14" s="123"/>
      <c r="G14" s="123"/>
      <c r="H14" s="123">
        <f>+D14+1</f>
        <v>2011</v>
      </c>
      <c r="I14" s="123"/>
      <c r="J14" s="123">
        <f>+H14+1</f>
        <v>2012</v>
      </c>
      <c r="K14" s="123"/>
      <c r="L14" s="123">
        <f>+J14+1</f>
        <v>2013</v>
      </c>
      <c r="M14" s="123"/>
      <c r="N14" s="123">
        <f>+L14+1</f>
        <v>2014</v>
      </c>
      <c r="O14" s="123"/>
      <c r="P14" s="123">
        <f>+N14+1</f>
        <v>2015</v>
      </c>
      <c r="Q14" s="123"/>
      <c r="R14" s="99"/>
    </row>
    <row r="15" spans="2:20" s="98" customFormat="1" ht="20.25" customHeight="1">
      <c r="B15" s="99"/>
      <c r="C15" s="106"/>
      <c r="D15" s="124" t="s">
        <v>111</v>
      </c>
      <c r="E15" s="124"/>
      <c r="F15" s="124" t="s">
        <v>112</v>
      </c>
      <c r="G15" s="124"/>
      <c r="H15" s="124" t="s">
        <v>111</v>
      </c>
      <c r="I15" s="124" t="s">
        <v>112</v>
      </c>
      <c r="J15" s="124" t="s">
        <v>111</v>
      </c>
      <c r="K15" s="124" t="s">
        <v>112</v>
      </c>
      <c r="L15" s="124" t="s">
        <v>111</v>
      </c>
      <c r="M15" s="124" t="s">
        <v>112</v>
      </c>
      <c r="N15" s="124" t="s">
        <v>111</v>
      </c>
      <c r="O15" s="124" t="s">
        <v>112</v>
      </c>
      <c r="P15" s="124" t="s">
        <v>111</v>
      </c>
      <c r="Q15" s="124" t="s">
        <v>112</v>
      </c>
      <c r="R15" s="99"/>
      <c r="T15" s="98">
        <v>3</v>
      </c>
    </row>
    <row r="16" spans="2:40" s="98" customFormat="1" ht="28.5" customHeight="1">
      <c r="B16" s="99"/>
      <c r="C16" s="106">
        <v>1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99"/>
      <c r="AC16" s="98">
        <f>+D16</f>
        <v>0</v>
      </c>
      <c r="AD16" s="98">
        <f>+F16</f>
        <v>0</v>
      </c>
      <c r="AE16" s="98">
        <f>+H16</f>
        <v>0</v>
      </c>
      <c r="AF16" s="98">
        <f aca="true" t="shared" si="1" ref="AF16:AN16">+I16</f>
        <v>0</v>
      </c>
      <c r="AG16" s="98">
        <f t="shared" si="1"/>
        <v>0</v>
      </c>
      <c r="AH16" s="98">
        <f t="shared" si="1"/>
        <v>0</v>
      </c>
      <c r="AI16" s="98">
        <f t="shared" si="1"/>
        <v>0</v>
      </c>
      <c r="AJ16" s="98">
        <f t="shared" si="1"/>
        <v>0</v>
      </c>
      <c r="AK16" s="98">
        <f t="shared" si="1"/>
        <v>0</v>
      </c>
      <c r="AL16" s="98">
        <f t="shared" si="1"/>
        <v>0</v>
      </c>
      <c r="AM16" s="98">
        <f t="shared" si="1"/>
        <v>0</v>
      </c>
      <c r="AN16" s="98">
        <f t="shared" si="1"/>
        <v>0</v>
      </c>
    </row>
    <row r="17" spans="2:20" s="98" customFormat="1" ht="28.5" customHeight="1">
      <c r="B17" s="99"/>
      <c r="C17" s="121" t="s">
        <v>86</v>
      </c>
      <c r="D17" s="131">
        <f>+AC5</f>
        <v>0</v>
      </c>
      <c r="E17" s="131"/>
      <c r="F17" s="131">
        <f>+AD5</f>
        <v>0</v>
      </c>
      <c r="G17" s="131"/>
      <c r="H17" s="131">
        <f>+AE5</f>
        <v>0</v>
      </c>
      <c r="I17" s="131">
        <f aca="true" t="shared" si="2" ref="I17:Q17">+AF5</f>
        <v>0</v>
      </c>
      <c r="J17" s="131">
        <f t="shared" si="2"/>
        <v>0</v>
      </c>
      <c r="K17" s="131">
        <f t="shared" si="2"/>
        <v>0</v>
      </c>
      <c r="L17" s="131">
        <f t="shared" si="2"/>
        <v>0</v>
      </c>
      <c r="M17" s="131">
        <f t="shared" si="2"/>
        <v>0</v>
      </c>
      <c r="N17" s="131">
        <f t="shared" si="2"/>
        <v>0</v>
      </c>
      <c r="O17" s="131">
        <f t="shared" si="2"/>
        <v>0</v>
      </c>
      <c r="P17" s="131">
        <f t="shared" si="2"/>
        <v>0</v>
      </c>
      <c r="Q17" s="131">
        <f t="shared" si="2"/>
        <v>0</v>
      </c>
      <c r="R17" s="99"/>
      <c r="T17" s="98">
        <v>4</v>
      </c>
    </row>
    <row r="18" spans="2:18" s="98" customFormat="1" ht="12" customHeigh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3:7" s="98" customFormat="1" ht="12" customHeight="1">
      <c r="C19" s="126"/>
      <c r="D19" s="126"/>
      <c r="E19" s="126"/>
      <c r="F19" s="126"/>
      <c r="G19" s="126"/>
    </row>
    <row r="20" spans="3:7" s="98" customFormat="1" ht="15" customHeight="1">
      <c r="C20" s="127"/>
      <c r="D20" s="126"/>
      <c r="E20" s="126"/>
      <c r="F20" s="126"/>
      <c r="G20" s="126"/>
    </row>
    <row r="21" spans="3:9" s="98" customFormat="1" ht="12.75" customHeight="1" hidden="1">
      <c r="C21" s="128"/>
      <c r="D21" s="128"/>
      <c r="E21" s="128"/>
      <c r="F21" s="128"/>
      <c r="G21" s="128"/>
      <c r="H21" s="128"/>
      <c r="I21" s="128"/>
    </row>
    <row r="22" s="98" customFormat="1" ht="12.75" customHeight="1" hidden="1"/>
    <row r="23" s="98" customFormat="1" ht="12.75" customHeight="1" hidden="1"/>
    <row r="24" s="98" customFormat="1" ht="12.75" customHeight="1" hidden="1"/>
    <row r="25" s="98" customFormat="1" ht="12.75" customHeight="1" hidden="1"/>
    <row r="26" s="98" customFormat="1" ht="12.75" customHeight="1" hidden="1"/>
    <row r="27" s="98" customFormat="1" ht="12.75" customHeight="1" hidden="1"/>
    <row r="28" s="98" customFormat="1" ht="12.75" customHeight="1" hidden="1"/>
    <row r="29" s="98" customFormat="1" ht="12.75" customHeight="1" hidden="1"/>
    <row r="30" s="98" customFormat="1" ht="12.75" customHeight="1" hidden="1"/>
    <row r="31" s="98" customFormat="1" ht="12.75" customHeight="1" hidden="1"/>
    <row r="32" s="98" customFormat="1" ht="12.75" customHeight="1" hidden="1"/>
    <row r="33" s="98" customFormat="1" ht="12.75" customHeight="1" hidden="1"/>
    <row r="34" s="98" customFormat="1" ht="12.75" customHeight="1" hidden="1"/>
    <row r="35" s="98" customFormat="1" ht="12.75" customHeight="1" hidden="1"/>
    <row r="36" s="98" customFormat="1" ht="12.75" customHeight="1" hidden="1"/>
    <row r="37" s="98" customFormat="1" ht="12.75" customHeight="1" hidden="1"/>
    <row r="38" s="98" customFormat="1" ht="12.75" customHeight="1" hidden="1"/>
    <row r="39" s="98" customFormat="1" ht="12.75" customHeight="1" hidden="1"/>
    <row r="40" s="98" customFormat="1" ht="12.75" customHeight="1" hidden="1"/>
    <row r="41" s="98" customFormat="1" ht="12.75" customHeight="1" hidden="1"/>
    <row r="42" s="98" customFormat="1" ht="12.75" customHeight="1" hidden="1"/>
    <row r="43" s="98" customFormat="1" ht="12.75" customHeight="1" hidden="1"/>
    <row r="44" s="98" customFormat="1" ht="12.75" customHeight="1" hidden="1"/>
    <row r="45" s="98" customFormat="1" ht="12.75" customHeight="1" hidden="1"/>
    <row r="46" s="98" customFormat="1" ht="12.75" customHeight="1" hidden="1"/>
    <row r="47" s="98" customFormat="1" ht="12.75" customHeight="1" hidden="1"/>
    <row r="48" s="98" customFormat="1" ht="12.75" customHeight="1" hidden="1"/>
    <row r="49" s="98" customFormat="1" ht="12.75" customHeight="1" hidden="1"/>
    <row r="50" s="98" customFormat="1" ht="12.75" customHeight="1" hidden="1"/>
    <row r="51" spans="32:39" ht="12.75" customHeight="1" hidden="1">
      <c r="AF51" s="98"/>
      <c r="AG51" s="98"/>
      <c r="AH51" s="98"/>
      <c r="AI51" s="98"/>
      <c r="AJ51" s="98"/>
      <c r="AK51" s="98"/>
      <c r="AL51" s="98"/>
      <c r="AM51" s="98"/>
    </row>
    <row r="52" spans="32:39" ht="12.75" customHeight="1" hidden="1">
      <c r="AF52" s="98"/>
      <c r="AG52" s="98"/>
      <c r="AH52" s="98"/>
      <c r="AI52" s="98"/>
      <c r="AJ52" s="98"/>
      <c r="AK52" s="98"/>
      <c r="AL52" s="98"/>
      <c r="AM52" s="98"/>
    </row>
    <row r="53" spans="32:39" ht="12.75" customHeight="1" hidden="1">
      <c r="AF53" s="98"/>
      <c r="AG53" s="98"/>
      <c r="AH53" s="98"/>
      <c r="AI53" s="98"/>
      <c r="AJ53" s="98"/>
      <c r="AK53" s="98"/>
      <c r="AL53" s="98"/>
      <c r="AM53" s="98"/>
    </row>
    <row r="54" spans="32:39" ht="12.75" customHeight="1" hidden="1">
      <c r="AF54" s="98"/>
      <c r="AG54" s="98"/>
      <c r="AH54" s="98"/>
      <c r="AI54" s="98"/>
      <c r="AJ54" s="98"/>
      <c r="AK54" s="98"/>
      <c r="AL54" s="98"/>
      <c r="AM54" s="98"/>
    </row>
    <row r="55" spans="32:39" ht="12.75" customHeight="1" hidden="1">
      <c r="AF55" s="98"/>
      <c r="AG55" s="98"/>
      <c r="AH55" s="98"/>
      <c r="AI55" s="98"/>
      <c r="AJ55" s="98"/>
      <c r="AK55" s="98"/>
      <c r="AL55" s="98"/>
      <c r="AM55" s="98"/>
    </row>
    <row r="56" spans="32:39" ht="12.75" customHeight="1" hidden="1">
      <c r="AF56" s="98"/>
      <c r="AG56" s="98"/>
      <c r="AH56" s="98"/>
      <c r="AI56" s="98"/>
      <c r="AJ56" s="98"/>
      <c r="AK56" s="98"/>
      <c r="AL56" s="98"/>
      <c r="AM56" s="98"/>
    </row>
    <row r="57" spans="32:39" ht="12.75" customHeight="1" hidden="1">
      <c r="AF57" s="98"/>
      <c r="AG57" s="98"/>
      <c r="AH57" s="98"/>
      <c r="AI57" s="98"/>
      <c r="AJ57" s="98"/>
      <c r="AK57" s="98"/>
      <c r="AL57" s="98"/>
      <c r="AM57" s="98"/>
    </row>
    <row r="58" spans="32:39" ht="12.75" customHeight="1" hidden="1">
      <c r="AF58" s="98"/>
      <c r="AG58" s="98"/>
      <c r="AH58" s="98"/>
      <c r="AI58" s="98"/>
      <c r="AJ58" s="98"/>
      <c r="AK58" s="98"/>
      <c r="AL58" s="98"/>
      <c r="AM58" s="98"/>
    </row>
    <row r="59" spans="32:39" ht="12.75" customHeight="1" hidden="1">
      <c r="AF59" s="98"/>
      <c r="AG59" s="98"/>
      <c r="AH59" s="98"/>
      <c r="AI59" s="98"/>
      <c r="AJ59" s="98"/>
      <c r="AK59" s="98"/>
      <c r="AL59" s="98"/>
      <c r="AM59" s="98"/>
    </row>
    <row r="60" spans="32:39" ht="12.75" customHeight="1" hidden="1">
      <c r="AF60" s="98"/>
      <c r="AG60" s="98"/>
      <c r="AH60" s="98"/>
      <c r="AI60" s="98"/>
      <c r="AJ60" s="98"/>
      <c r="AK60" s="98"/>
      <c r="AL60" s="98"/>
      <c r="AM60" s="98"/>
    </row>
    <row r="61" spans="32:39" ht="12.75" customHeight="1" hidden="1">
      <c r="AF61" s="98"/>
      <c r="AG61" s="98"/>
      <c r="AH61" s="98"/>
      <c r="AI61" s="98"/>
      <c r="AJ61" s="98"/>
      <c r="AK61" s="98"/>
      <c r="AL61" s="98"/>
      <c r="AM61" s="98"/>
    </row>
    <row r="62" spans="32:39" ht="12.75" customHeight="1" hidden="1">
      <c r="AF62" s="98"/>
      <c r="AG62" s="98"/>
      <c r="AH62" s="98"/>
      <c r="AI62" s="98"/>
      <c r="AJ62" s="98"/>
      <c r="AK62" s="98"/>
      <c r="AL62" s="98"/>
      <c r="AM62" s="98"/>
    </row>
    <row r="63" spans="32:39" ht="12.75" customHeight="1" hidden="1">
      <c r="AF63" s="98"/>
      <c r="AG63" s="98"/>
      <c r="AH63" s="98"/>
      <c r="AI63" s="98"/>
      <c r="AJ63" s="98"/>
      <c r="AK63" s="98"/>
      <c r="AL63" s="98"/>
      <c r="AM63" s="98"/>
    </row>
    <row r="64" spans="32:39" ht="12.75" customHeight="1" hidden="1">
      <c r="AF64" s="98"/>
      <c r="AG64" s="98"/>
      <c r="AH64" s="98"/>
      <c r="AI64" s="98"/>
      <c r="AJ64" s="98"/>
      <c r="AK64" s="98"/>
      <c r="AL64" s="98"/>
      <c r="AM64" s="98"/>
    </row>
    <row r="65" spans="32:39" ht="12.75" customHeight="1" hidden="1">
      <c r="AF65" s="98"/>
      <c r="AG65" s="98"/>
      <c r="AH65" s="98"/>
      <c r="AI65" s="98"/>
      <c r="AJ65" s="98"/>
      <c r="AK65" s="98"/>
      <c r="AL65" s="98"/>
      <c r="AM65" s="98"/>
    </row>
    <row r="66" spans="32:39" ht="12.75" customHeight="1" hidden="1">
      <c r="AF66" s="98"/>
      <c r="AG66" s="98"/>
      <c r="AH66" s="98"/>
      <c r="AI66" s="98"/>
      <c r="AJ66" s="98"/>
      <c r="AK66" s="98"/>
      <c r="AL66" s="98"/>
      <c r="AM66" s="98"/>
    </row>
    <row r="67" spans="32:39" ht="12.75" customHeight="1" hidden="1">
      <c r="AF67" s="98"/>
      <c r="AG67" s="98"/>
      <c r="AH67" s="98"/>
      <c r="AI67" s="98"/>
      <c r="AJ67" s="98"/>
      <c r="AK67" s="98"/>
      <c r="AL67" s="98"/>
      <c r="AM67" s="98"/>
    </row>
    <row r="68" spans="32:39" ht="12.75" customHeight="1" hidden="1">
      <c r="AF68" s="98"/>
      <c r="AG68" s="98"/>
      <c r="AH68" s="98"/>
      <c r="AI68" s="98"/>
      <c r="AJ68" s="98"/>
      <c r="AK68" s="98"/>
      <c r="AL68" s="98"/>
      <c r="AM68" s="98"/>
    </row>
    <row r="69" spans="32:39" ht="12.75" customHeight="1" hidden="1">
      <c r="AF69" s="98"/>
      <c r="AG69" s="98"/>
      <c r="AH69" s="98"/>
      <c r="AI69" s="98"/>
      <c r="AJ69" s="98"/>
      <c r="AK69" s="98"/>
      <c r="AL69" s="98"/>
      <c r="AM69" s="98"/>
    </row>
    <row r="70" spans="32:39" ht="12.75" customHeight="1" hidden="1">
      <c r="AF70" s="98"/>
      <c r="AG70" s="98"/>
      <c r="AH70" s="98"/>
      <c r="AI70" s="98"/>
      <c r="AJ70" s="98"/>
      <c r="AK70" s="98"/>
      <c r="AL70" s="98"/>
      <c r="AM70" s="98"/>
    </row>
    <row r="71" spans="32:39" ht="12.75" customHeight="1" hidden="1">
      <c r="AF71" s="98"/>
      <c r="AG71" s="98"/>
      <c r="AH71" s="98"/>
      <c r="AI71" s="98"/>
      <c r="AJ71" s="98"/>
      <c r="AK71" s="98"/>
      <c r="AL71" s="98"/>
      <c r="AM71" s="98"/>
    </row>
    <row r="72" spans="32:39" ht="12.75" customHeight="1" hidden="1">
      <c r="AF72" s="98"/>
      <c r="AG72" s="98"/>
      <c r="AH72" s="98"/>
      <c r="AI72" s="98"/>
      <c r="AJ72" s="98"/>
      <c r="AK72" s="98"/>
      <c r="AL72" s="98"/>
      <c r="AM72" s="98"/>
    </row>
    <row r="73" spans="32:39" ht="12.75" customHeight="1" hidden="1">
      <c r="AF73" s="98"/>
      <c r="AG73" s="98"/>
      <c r="AH73" s="98"/>
      <c r="AI73" s="98"/>
      <c r="AJ73" s="98"/>
      <c r="AK73" s="98"/>
      <c r="AL73" s="98"/>
      <c r="AM73" s="98"/>
    </row>
    <row r="74" spans="32:39" ht="12.75" customHeight="1" hidden="1">
      <c r="AF74" s="98"/>
      <c r="AG74" s="98"/>
      <c r="AH74" s="98"/>
      <c r="AI74" s="98"/>
      <c r="AJ74" s="98"/>
      <c r="AK74" s="98"/>
      <c r="AL74" s="98"/>
      <c r="AM74" s="98"/>
    </row>
    <row r="75" spans="32:39" ht="12.75" customHeight="1" hidden="1">
      <c r="AF75" s="98"/>
      <c r="AG75" s="98"/>
      <c r="AH75" s="98"/>
      <c r="AI75" s="98"/>
      <c r="AJ75" s="98"/>
      <c r="AK75" s="98"/>
      <c r="AL75" s="98"/>
      <c r="AM75" s="98"/>
    </row>
    <row r="76" spans="32:39" ht="12.75" customHeight="1" hidden="1">
      <c r="AF76" s="98"/>
      <c r="AG76" s="98"/>
      <c r="AH76" s="98"/>
      <c r="AI76" s="98"/>
      <c r="AJ76" s="98"/>
      <c r="AK76" s="98"/>
      <c r="AL76" s="98"/>
      <c r="AM76" s="98"/>
    </row>
    <row r="77" spans="32:39" ht="12.75" customHeight="1" hidden="1">
      <c r="AF77" s="98"/>
      <c r="AG77" s="98"/>
      <c r="AH77" s="98"/>
      <c r="AI77" s="98"/>
      <c r="AJ77" s="98"/>
      <c r="AK77" s="98"/>
      <c r="AL77" s="98"/>
      <c r="AM77" s="98"/>
    </row>
    <row r="78" spans="32:39" ht="12.75" customHeight="1" hidden="1">
      <c r="AF78" s="98"/>
      <c r="AG78" s="98"/>
      <c r="AH78" s="98"/>
      <c r="AI78" s="98"/>
      <c r="AJ78" s="98"/>
      <c r="AK78" s="98"/>
      <c r="AL78" s="98"/>
      <c r="AM78" s="98"/>
    </row>
    <row r="79" spans="32:39" ht="12.75" customHeight="1" hidden="1">
      <c r="AF79" s="98"/>
      <c r="AG79" s="98"/>
      <c r="AH79" s="98"/>
      <c r="AI79" s="98"/>
      <c r="AJ79" s="98"/>
      <c r="AK79" s="98"/>
      <c r="AL79" s="98"/>
      <c r="AM79" s="98"/>
    </row>
    <row r="80" spans="32:39" ht="12.75" customHeight="1" hidden="1">
      <c r="AF80" s="98"/>
      <c r="AG80" s="98"/>
      <c r="AH80" s="98"/>
      <c r="AI80" s="98"/>
      <c r="AJ80" s="98"/>
      <c r="AK80" s="98"/>
      <c r="AL80" s="98"/>
      <c r="AM80" s="98"/>
    </row>
    <row r="81" spans="32:39" ht="12.75" customHeight="1" hidden="1">
      <c r="AF81" s="98"/>
      <c r="AG81" s="98"/>
      <c r="AH81" s="98"/>
      <c r="AI81" s="98"/>
      <c r="AJ81" s="98"/>
      <c r="AK81" s="98"/>
      <c r="AL81" s="98"/>
      <c r="AM81" s="98"/>
    </row>
    <row r="82" spans="32:39" ht="12.75" customHeight="1" hidden="1">
      <c r="AF82" s="98"/>
      <c r="AG82" s="98"/>
      <c r="AH82" s="98"/>
      <c r="AI82" s="98"/>
      <c r="AJ82" s="98"/>
      <c r="AK82" s="98"/>
      <c r="AL82" s="98"/>
      <c r="AM82" s="98"/>
    </row>
    <row r="83" spans="32:39" ht="12.75" customHeight="1" hidden="1">
      <c r="AF83" s="98"/>
      <c r="AG83" s="98"/>
      <c r="AH83" s="98"/>
      <c r="AI83" s="98"/>
      <c r="AJ83" s="98"/>
      <c r="AK83" s="98"/>
      <c r="AL83" s="98"/>
      <c r="AM83" s="98"/>
    </row>
    <row r="84" spans="32:39" ht="12.75" customHeight="1" hidden="1">
      <c r="AF84" s="98"/>
      <c r="AG84" s="98"/>
      <c r="AH84" s="98"/>
      <c r="AI84" s="98"/>
      <c r="AJ84" s="98"/>
      <c r="AK84" s="98"/>
      <c r="AL84" s="98"/>
      <c r="AM84" s="98"/>
    </row>
    <row r="85" spans="32:39" ht="12.75" customHeight="1" hidden="1">
      <c r="AF85" s="98"/>
      <c r="AG85" s="98"/>
      <c r="AH85" s="98"/>
      <c r="AI85" s="98"/>
      <c r="AJ85" s="98"/>
      <c r="AK85" s="98"/>
      <c r="AL85" s="98"/>
      <c r="AM85" s="98"/>
    </row>
    <row r="86" spans="32:39" ht="12.75" customHeight="1" hidden="1">
      <c r="AF86" s="98"/>
      <c r="AG86" s="98"/>
      <c r="AH86" s="98"/>
      <c r="AI86" s="98"/>
      <c r="AJ86" s="98"/>
      <c r="AK86" s="98"/>
      <c r="AL86" s="98"/>
      <c r="AM86" s="98"/>
    </row>
    <row r="87" spans="32:39" ht="12.75" customHeight="1" hidden="1">
      <c r="AF87" s="98"/>
      <c r="AG87" s="98"/>
      <c r="AH87" s="98"/>
      <c r="AI87" s="98"/>
      <c r="AJ87" s="98"/>
      <c r="AK87" s="98"/>
      <c r="AL87" s="98"/>
      <c r="AM87" s="98"/>
    </row>
    <row r="88" spans="32:39" ht="12.75" customHeight="1" hidden="1">
      <c r="AF88" s="98"/>
      <c r="AG88" s="98"/>
      <c r="AH88" s="98"/>
      <c r="AI88" s="98"/>
      <c r="AJ88" s="98"/>
      <c r="AK88" s="98"/>
      <c r="AL88" s="98"/>
      <c r="AM88" s="98"/>
    </row>
    <row r="89" spans="32:39" ht="12.75" customHeight="1" hidden="1">
      <c r="AF89" s="98"/>
      <c r="AG89" s="98"/>
      <c r="AH89" s="98"/>
      <c r="AI89" s="98"/>
      <c r="AJ89" s="98"/>
      <c r="AK89" s="98"/>
      <c r="AL89" s="98"/>
      <c r="AM89" s="98"/>
    </row>
    <row r="90" spans="32:39" ht="12.75" customHeight="1" hidden="1">
      <c r="AF90" s="98"/>
      <c r="AG90" s="98"/>
      <c r="AH90" s="98"/>
      <c r="AI90" s="98"/>
      <c r="AJ90" s="98"/>
      <c r="AK90" s="98"/>
      <c r="AL90" s="98"/>
      <c r="AM90" s="98"/>
    </row>
    <row r="91" spans="32:39" ht="12.75" customHeight="1" hidden="1">
      <c r="AF91" s="98"/>
      <c r="AG91" s="98"/>
      <c r="AH91" s="98"/>
      <c r="AI91" s="98"/>
      <c r="AJ91" s="98"/>
      <c r="AK91" s="98"/>
      <c r="AL91" s="98"/>
      <c r="AM91" s="98"/>
    </row>
    <row r="92" spans="32:39" ht="12.75" customHeight="1" hidden="1">
      <c r="AF92" s="98"/>
      <c r="AG92" s="98"/>
      <c r="AH92" s="98"/>
      <c r="AI92" s="98"/>
      <c r="AJ92" s="98"/>
      <c r="AK92" s="98"/>
      <c r="AL92" s="98"/>
      <c r="AM92" s="98"/>
    </row>
    <row r="93" spans="32:39" ht="12.75" customHeight="1" hidden="1">
      <c r="AF93" s="98"/>
      <c r="AG93" s="98"/>
      <c r="AH93" s="98"/>
      <c r="AI93" s="98"/>
      <c r="AJ93" s="98"/>
      <c r="AK93" s="98"/>
      <c r="AL93" s="98"/>
      <c r="AM93" s="98"/>
    </row>
    <row r="94" spans="32:39" ht="12.75" customHeight="1" hidden="1">
      <c r="AF94" s="98"/>
      <c r="AG94" s="98"/>
      <c r="AH94" s="98"/>
      <c r="AI94" s="98"/>
      <c r="AJ94" s="98"/>
      <c r="AK94" s="98"/>
      <c r="AL94" s="98"/>
      <c r="AM94" s="98"/>
    </row>
    <row r="95" spans="32:39" ht="12.75" customHeight="1" hidden="1">
      <c r="AF95" s="98"/>
      <c r="AG95" s="98"/>
      <c r="AH95" s="98"/>
      <c r="AI95" s="98"/>
      <c r="AJ95" s="98"/>
      <c r="AK95" s="98"/>
      <c r="AL95" s="98"/>
      <c r="AM95" s="98"/>
    </row>
    <row r="96" spans="32:39" ht="12.75" customHeight="1" hidden="1">
      <c r="AF96" s="98"/>
      <c r="AG96" s="98"/>
      <c r="AH96" s="98"/>
      <c r="AI96" s="98"/>
      <c r="AJ96" s="98"/>
      <c r="AK96" s="98"/>
      <c r="AL96" s="98"/>
      <c r="AM96" s="98"/>
    </row>
    <row r="97" spans="32:39" ht="12.75" customHeight="1" hidden="1">
      <c r="AF97" s="98"/>
      <c r="AG97" s="98"/>
      <c r="AH97" s="98"/>
      <c r="AI97" s="98"/>
      <c r="AJ97" s="98"/>
      <c r="AK97" s="98"/>
      <c r="AL97" s="98"/>
      <c r="AM97" s="98"/>
    </row>
    <row r="98" spans="32:39" ht="12.75" customHeight="1" hidden="1">
      <c r="AF98" s="98"/>
      <c r="AG98" s="98"/>
      <c r="AH98" s="98"/>
      <c r="AI98" s="98"/>
      <c r="AJ98" s="98"/>
      <c r="AK98" s="98"/>
      <c r="AL98" s="98"/>
      <c r="AM98" s="98"/>
    </row>
    <row r="99" spans="32:39" ht="12.75" customHeight="1" hidden="1">
      <c r="AF99" s="98"/>
      <c r="AG99" s="98"/>
      <c r="AH99" s="98"/>
      <c r="AI99" s="98"/>
      <c r="AJ99" s="98"/>
      <c r="AK99" s="98"/>
      <c r="AL99" s="98"/>
      <c r="AM99" s="98"/>
    </row>
    <row r="100" spans="32:39" ht="12.75" customHeight="1" hidden="1">
      <c r="AF100" s="98"/>
      <c r="AG100" s="98"/>
      <c r="AH100" s="98"/>
      <c r="AI100" s="98"/>
      <c r="AJ100" s="98"/>
      <c r="AK100" s="98"/>
      <c r="AL100" s="98"/>
      <c r="AM100" s="98"/>
    </row>
    <row r="101" spans="32:39" ht="12.75" customHeight="1" hidden="1">
      <c r="AF101" s="98"/>
      <c r="AG101" s="98"/>
      <c r="AH101" s="98"/>
      <c r="AI101" s="98"/>
      <c r="AJ101" s="98"/>
      <c r="AK101" s="98"/>
      <c r="AL101" s="98"/>
      <c r="AM101" s="98"/>
    </row>
    <row r="102" spans="32:39" ht="12.75" customHeight="1" hidden="1">
      <c r="AF102" s="98"/>
      <c r="AG102" s="98"/>
      <c r="AH102" s="98"/>
      <c r="AI102" s="98"/>
      <c r="AJ102" s="98"/>
      <c r="AK102" s="98"/>
      <c r="AL102" s="98"/>
      <c r="AM102" s="98"/>
    </row>
    <row r="103" spans="32:39" ht="12.75" customHeight="1" hidden="1">
      <c r="AF103" s="98"/>
      <c r="AG103" s="98"/>
      <c r="AH103" s="98"/>
      <c r="AI103" s="98"/>
      <c r="AJ103" s="98"/>
      <c r="AK103" s="98"/>
      <c r="AL103" s="98"/>
      <c r="AM103" s="98"/>
    </row>
    <row r="104" spans="32:39" ht="12.75" customHeight="1" hidden="1">
      <c r="AF104" s="98"/>
      <c r="AG104" s="98"/>
      <c r="AH104" s="98"/>
      <c r="AI104" s="98"/>
      <c r="AJ104" s="98"/>
      <c r="AK104" s="98"/>
      <c r="AL104" s="98"/>
      <c r="AM104" s="98"/>
    </row>
    <row r="105" spans="32:39" ht="12.75" customHeight="1" hidden="1">
      <c r="AF105" s="98"/>
      <c r="AG105" s="98"/>
      <c r="AH105" s="98"/>
      <c r="AI105" s="98"/>
      <c r="AJ105" s="98"/>
      <c r="AK105" s="98"/>
      <c r="AL105" s="98"/>
      <c r="AM105" s="98"/>
    </row>
    <row r="106" spans="32:39" ht="12.75" customHeight="1" hidden="1">
      <c r="AF106" s="98"/>
      <c r="AG106" s="98"/>
      <c r="AH106" s="98"/>
      <c r="AI106" s="98"/>
      <c r="AJ106" s="98"/>
      <c r="AK106" s="98"/>
      <c r="AL106" s="98"/>
      <c r="AM106" s="98"/>
    </row>
    <row r="107" spans="32:39" ht="12.75" customHeight="1" hidden="1">
      <c r="AF107" s="98"/>
      <c r="AG107" s="98"/>
      <c r="AH107" s="98"/>
      <c r="AI107" s="98"/>
      <c r="AJ107" s="98"/>
      <c r="AK107" s="98"/>
      <c r="AL107" s="98"/>
      <c r="AM107" s="98"/>
    </row>
    <row r="108" spans="32:39" ht="12.75" customHeight="1" hidden="1">
      <c r="AF108" s="98"/>
      <c r="AG108" s="98"/>
      <c r="AH108" s="98"/>
      <c r="AI108" s="98"/>
      <c r="AJ108" s="98"/>
      <c r="AK108" s="98"/>
      <c r="AL108" s="98"/>
      <c r="AM108" s="98"/>
    </row>
    <row r="109" spans="32:39" ht="12.75" customHeight="1" hidden="1">
      <c r="AF109" s="98"/>
      <c r="AG109" s="98"/>
      <c r="AH109" s="98"/>
      <c r="AI109" s="98"/>
      <c r="AJ109" s="98"/>
      <c r="AK109" s="98"/>
      <c r="AL109" s="98"/>
      <c r="AM109" s="98"/>
    </row>
    <row r="110" spans="32:39" ht="12.75" customHeight="1" hidden="1">
      <c r="AF110" s="98"/>
      <c r="AG110" s="98"/>
      <c r="AH110" s="98"/>
      <c r="AI110" s="98"/>
      <c r="AJ110" s="98"/>
      <c r="AK110" s="98"/>
      <c r="AL110" s="98"/>
      <c r="AM110" s="98"/>
    </row>
    <row r="111" spans="32:39" ht="12.75" customHeight="1" hidden="1">
      <c r="AF111" s="98"/>
      <c r="AG111" s="98"/>
      <c r="AH111" s="98"/>
      <c r="AI111" s="98"/>
      <c r="AJ111" s="98"/>
      <c r="AK111" s="98"/>
      <c r="AL111" s="98"/>
      <c r="AM111" s="98"/>
    </row>
    <row r="112" spans="32:39" ht="12.75" customHeight="1" hidden="1">
      <c r="AF112" s="98"/>
      <c r="AG112" s="98"/>
      <c r="AH112" s="98"/>
      <c r="AI112" s="98"/>
      <c r="AJ112" s="98"/>
      <c r="AK112" s="98"/>
      <c r="AL112" s="98"/>
      <c r="AM112" s="98"/>
    </row>
    <row r="113" spans="32:39" ht="12.75" customHeight="1" hidden="1">
      <c r="AF113" s="98"/>
      <c r="AG113" s="98"/>
      <c r="AH113" s="98"/>
      <c r="AI113" s="98"/>
      <c r="AJ113" s="98"/>
      <c r="AK113" s="98"/>
      <c r="AL113" s="98"/>
      <c r="AM113" s="98"/>
    </row>
    <row r="114" spans="32:39" ht="12.75" customHeight="1" hidden="1">
      <c r="AF114" s="98"/>
      <c r="AG114" s="98"/>
      <c r="AH114" s="98"/>
      <c r="AI114" s="98"/>
      <c r="AJ114" s="98"/>
      <c r="AK114" s="98"/>
      <c r="AL114" s="98"/>
      <c r="AM114" s="98"/>
    </row>
    <row r="115" spans="32:39" ht="12.75" customHeight="1" hidden="1">
      <c r="AF115" s="98"/>
      <c r="AG115" s="98"/>
      <c r="AH115" s="98"/>
      <c r="AI115" s="98"/>
      <c r="AJ115" s="98"/>
      <c r="AK115" s="98"/>
      <c r="AL115" s="98"/>
      <c r="AM115" s="98"/>
    </row>
    <row r="116" spans="32:39" ht="12.75" customHeight="1" hidden="1">
      <c r="AF116" s="98"/>
      <c r="AG116" s="98"/>
      <c r="AH116" s="98"/>
      <c r="AI116" s="98"/>
      <c r="AJ116" s="98"/>
      <c r="AK116" s="98"/>
      <c r="AL116" s="98"/>
      <c r="AM116" s="98"/>
    </row>
    <row r="117" spans="32:39" ht="12.75" customHeight="1" hidden="1">
      <c r="AF117" s="98"/>
      <c r="AG117" s="98"/>
      <c r="AH117" s="98"/>
      <c r="AI117" s="98"/>
      <c r="AJ117" s="98"/>
      <c r="AK117" s="98"/>
      <c r="AL117" s="98"/>
      <c r="AM117" s="98"/>
    </row>
    <row r="118" spans="32:39" ht="12.75" customHeight="1" hidden="1">
      <c r="AF118" s="98"/>
      <c r="AG118" s="98"/>
      <c r="AH118" s="98"/>
      <c r="AI118" s="98"/>
      <c r="AJ118" s="98"/>
      <c r="AK118" s="98"/>
      <c r="AL118" s="98"/>
      <c r="AM118" s="98"/>
    </row>
    <row r="119" spans="32:39" ht="12.75" customHeight="1" hidden="1">
      <c r="AF119" s="98"/>
      <c r="AG119" s="98"/>
      <c r="AH119" s="98"/>
      <c r="AI119" s="98"/>
      <c r="AJ119" s="98"/>
      <c r="AK119" s="98"/>
      <c r="AL119" s="98"/>
      <c r="AM119" s="98"/>
    </row>
    <row r="120" spans="32:39" ht="12.75" customHeight="1" hidden="1">
      <c r="AF120" s="98"/>
      <c r="AG120" s="98"/>
      <c r="AH120" s="98"/>
      <c r="AI120" s="98"/>
      <c r="AJ120" s="98"/>
      <c r="AK120" s="98"/>
      <c r="AL120" s="98"/>
      <c r="AM120" s="98"/>
    </row>
    <row r="121" spans="32:39" ht="12.75" customHeight="1" hidden="1">
      <c r="AF121" s="98"/>
      <c r="AG121" s="98"/>
      <c r="AH121" s="98"/>
      <c r="AI121" s="98"/>
      <c r="AJ121" s="98"/>
      <c r="AK121" s="98"/>
      <c r="AL121" s="98"/>
      <c r="AM121" s="98"/>
    </row>
    <row r="122" spans="32:39" ht="12.75" customHeight="1" hidden="1">
      <c r="AF122" s="98"/>
      <c r="AG122" s="98"/>
      <c r="AH122" s="98"/>
      <c r="AI122" s="98"/>
      <c r="AJ122" s="98"/>
      <c r="AK122" s="98"/>
      <c r="AL122" s="98"/>
      <c r="AM122" s="98"/>
    </row>
    <row r="123" spans="32:39" ht="12.75" customHeight="1" hidden="1">
      <c r="AF123" s="98"/>
      <c r="AG123" s="98"/>
      <c r="AH123" s="98"/>
      <c r="AI123" s="98"/>
      <c r="AJ123" s="98"/>
      <c r="AK123" s="98"/>
      <c r="AL123" s="98"/>
      <c r="AM123" s="98"/>
    </row>
    <row r="124" spans="32:39" ht="12.75" customHeight="1" hidden="1">
      <c r="AF124" s="98"/>
      <c r="AG124" s="98"/>
      <c r="AH124" s="98"/>
      <c r="AI124" s="98"/>
      <c r="AJ124" s="98"/>
      <c r="AK124" s="98"/>
      <c r="AL124" s="98"/>
      <c r="AM124" s="98"/>
    </row>
    <row r="125" spans="32:39" ht="12.75" customHeight="1" hidden="1">
      <c r="AF125" s="98"/>
      <c r="AG125" s="98"/>
      <c r="AH125" s="98"/>
      <c r="AI125" s="98"/>
      <c r="AJ125" s="98"/>
      <c r="AK125" s="98"/>
      <c r="AL125" s="98"/>
      <c r="AM125" s="98"/>
    </row>
    <row r="126" spans="32:39" ht="12.75" customHeight="1" hidden="1">
      <c r="AF126" s="98"/>
      <c r="AG126" s="98"/>
      <c r="AH126" s="98"/>
      <c r="AI126" s="98"/>
      <c r="AJ126" s="98"/>
      <c r="AK126" s="98"/>
      <c r="AL126" s="98"/>
      <c r="AM126" s="98"/>
    </row>
    <row r="127" spans="32:39" ht="12.75" customHeight="1" hidden="1">
      <c r="AF127" s="98"/>
      <c r="AG127" s="98"/>
      <c r="AH127" s="98"/>
      <c r="AI127" s="98"/>
      <c r="AJ127" s="98"/>
      <c r="AK127" s="98"/>
      <c r="AL127" s="98"/>
      <c r="AM127" s="98"/>
    </row>
    <row r="128" spans="32:39" ht="12.75" customHeight="1" hidden="1">
      <c r="AF128" s="98"/>
      <c r="AG128" s="98"/>
      <c r="AH128" s="98"/>
      <c r="AI128" s="98"/>
      <c r="AJ128" s="98"/>
      <c r="AK128" s="98"/>
      <c r="AL128" s="98"/>
      <c r="AM128" s="98"/>
    </row>
    <row r="129" spans="32:39" ht="12.75" customHeight="1" hidden="1">
      <c r="AF129" s="98"/>
      <c r="AG129" s="98"/>
      <c r="AH129" s="98"/>
      <c r="AI129" s="98"/>
      <c r="AJ129" s="98"/>
      <c r="AK129" s="98"/>
      <c r="AL129" s="98"/>
      <c r="AM129" s="98"/>
    </row>
    <row r="130" spans="32:39" ht="12.75" customHeight="1" hidden="1">
      <c r="AF130" s="98"/>
      <c r="AG130" s="98"/>
      <c r="AH130" s="98"/>
      <c r="AI130" s="98"/>
      <c r="AJ130" s="98"/>
      <c r="AK130" s="98"/>
      <c r="AL130" s="98"/>
      <c r="AM130" s="98"/>
    </row>
    <row r="131" spans="32:39" ht="12.75" customHeight="1" hidden="1">
      <c r="AF131" s="98"/>
      <c r="AG131" s="98"/>
      <c r="AH131" s="98"/>
      <c r="AI131" s="98"/>
      <c r="AJ131" s="98"/>
      <c r="AK131" s="98"/>
      <c r="AL131" s="98"/>
      <c r="AM131" s="98"/>
    </row>
    <row r="132" spans="32:39" ht="12.75" customHeight="1" hidden="1">
      <c r="AF132" s="98"/>
      <c r="AG132" s="98"/>
      <c r="AH132" s="98"/>
      <c r="AI132" s="98"/>
      <c r="AJ132" s="98"/>
      <c r="AK132" s="98"/>
      <c r="AL132" s="98"/>
      <c r="AM132" s="98"/>
    </row>
    <row r="133" spans="32:39" ht="12.75" customHeight="1" hidden="1">
      <c r="AF133" s="98"/>
      <c r="AG133" s="98"/>
      <c r="AH133" s="98"/>
      <c r="AI133" s="98"/>
      <c r="AJ133" s="98"/>
      <c r="AK133" s="98"/>
      <c r="AL133" s="98"/>
      <c r="AM133" s="98"/>
    </row>
    <row r="134" spans="32:39" ht="12.75" customHeight="1" hidden="1">
      <c r="AF134" s="98"/>
      <c r="AG134" s="98"/>
      <c r="AH134" s="98"/>
      <c r="AI134" s="98"/>
      <c r="AJ134" s="98"/>
      <c r="AK134" s="98"/>
      <c r="AL134" s="98"/>
      <c r="AM134" s="98"/>
    </row>
    <row r="135" spans="32:39" ht="12.75" customHeight="1" hidden="1">
      <c r="AF135" s="98"/>
      <c r="AG135" s="98"/>
      <c r="AH135" s="98"/>
      <c r="AI135" s="98"/>
      <c r="AJ135" s="98"/>
      <c r="AK135" s="98"/>
      <c r="AL135" s="98"/>
      <c r="AM135" s="98"/>
    </row>
    <row r="136" spans="32:39" ht="12.75" customHeight="1" hidden="1">
      <c r="AF136" s="98"/>
      <c r="AG136" s="98"/>
      <c r="AH136" s="98"/>
      <c r="AI136" s="98"/>
      <c r="AJ136" s="98"/>
      <c r="AK136" s="98"/>
      <c r="AL136" s="98"/>
      <c r="AM136" s="98"/>
    </row>
    <row r="137" spans="32:39" ht="12.75" customHeight="1" hidden="1">
      <c r="AF137" s="98"/>
      <c r="AG137" s="98"/>
      <c r="AH137" s="98"/>
      <c r="AI137" s="98"/>
      <c r="AJ137" s="98"/>
      <c r="AK137" s="98"/>
      <c r="AL137" s="98"/>
      <c r="AM137" s="98"/>
    </row>
    <row r="138" spans="32:39" ht="12.75" customHeight="1" hidden="1">
      <c r="AF138" s="98"/>
      <c r="AG138" s="98"/>
      <c r="AH138" s="98"/>
      <c r="AI138" s="98"/>
      <c r="AJ138" s="98"/>
      <c r="AK138" s="98"/>
      <c r="AL138" s="98"/>
      <c r="AM138" s="98"/>
    </row>
    <row r="139" spans="32:39" ht="12.75" customHeight="1" hidden="1">
      <c r="AF139" s="98"/>
      <c r="AG139" s="98"/>
      <c r="AH139" s="98"/>
      <c r="AI139" s="98"/>
      <c r="AJ139" s="98"/>
      <c r="AK139" s="98"/>
      <c r="AL139" s="98"/>
      <c r="AM139" s="98"/>
    </row>
    <row r="140" spans="32:39" ht="12.75" customHeight="1" hidden="1">
      <c r="AF140" s="98"/>
      <c r="AG140" s="98"/>
      <c r="AH140" s="98"/>
      <c r="AI140" s="98"/>
      <c r="AJ140" s="98"/>
      <c r="AK140" s="98"/>
      <c r="AL140" s="98"/>
      <c r="AM140" s="98"/>
    </row>
    <row r="141" spans="32:39" ht="12.75" customHeight="1" hidden="1">
      <c r="AF141" s="98"/>
      <c r="AG141" s="98"/>
      <c r="AH141" s="98"/>
      <c r="AI141" s="98"/>
      <c r="AJ141" s="98"/>
      <c r="AK141" s="98"/>
      <c r="AL141" s="98"/>
      <c r="AM141" s="98"/>
    </row>
    <row r="142" spans="32:39" ht="12.75" customHeight="1" hidden="1">
      <c r="AF142" s="98"/>
      <c r="AG142" s="98"/>
      <c r="AH142" s="98"/>
      <c r="AI142" s="98"/>
      <c r="AJ142" s="98"/>
      <c r="AK142" s="98"/>
      <c r="AL142" s="98"/>
      <c r="AM142" s="98"/>
    </row>
    <row r="143" spans="32:39" ht="12.75" customHeight="1" hidden="1">
      <c r="AF143" s="98"/>
      <c r="AG143" s="98"/>
      <c r="AH143" s="98"/>
      <c r="AI143" s="98"/>
      <c r="AJ143" s="98"/>
      <c r="AK143" s="98"/>
      <c r="AL143" s="98"/>
      <c r="AM143" s="98"/>
    </row>
    <row r="144" spans="32:39" ht="12.75" customHeight="1" hidden="1">
      <c r="AF144" s="98"/>
      <c r="AG144" s="98"/>
      <c r="AH144" s="98"/>
      <c r="AI144" s="98"/>
      <c r="AJ144" s="98"/>
      <c r="AK144" s="98"/>
      <c r="AL144" s="98"/>
      <c r="AM144" s="98"/>
    </row>
    <row r="145" spans="32:39" ht="12.75" customHeight="1" hidden="1">
      <c r="AF145" s="98"/>
      <c r="AG145" s="98"/>
      <c r="AH145" s="98"/>
      <c r="AI145" s="98"/>
      <c r="AJ145" s="98"/>
      <c r="AK145" s="98"/>
      <c r="AL145" s="98"/>
      <c r="AM145" s="98"/>
    </row>
    <row r="146" spans="32:39" ht="12.75" customHeight="1" hidden="1">
      <c r="AF146" s="98"/>
      <c r="AG146" s="98"/>
      <c r="AH146" s="98"/>
      <c r="AI146" s="98"/>
      <c r="AJ146" s="98"/>
      <c r="AK146" s="98"/>
      <c r="AL146" s="98"/>
      <c r="AM146" s="98"/>
    </row>
    <row r="147" spans="32:39" ht="12.75" customHeight="1" hidden="1">
      <c r="AF147" s="98"/>
      <c r="AG147" s="98"/>
      <c r="AH147" s="98"/>
      <c r="AI147" s="98"/>
      <c r="AJ147" s="98"/>
      <c r="AK147" s="98"/>
      <c r="AL147" s="98"/>
      <c r="AM147" s="98"/>
    </row>
    <row r="148" spans="32:39" ht="12.75" customHeight="1" hidden="1">
      <c r="AF148" s="98"/>
      <c r="AG148" s="98"/>
      <c r="AH148" s="98"/>
      <c r="AI148" s="98"/>
      <c r="AJ148" s="98"/>
      <c r="AK148" s="98"/>
      <c r="AL148" s="98"/>
      <c r="AM148" s="98"/>
    </row>
    <row r="149" spans="32:39" ht="12.75" customHeight="1" hidden="1">
      <c r="AF149" s="98"/>
      <c r="AG149" s="98"/>
      <c r="AH149" s="98"/>
      <c r="AI149" s="98"/>
      <c r="AJ149" s="98"/>
      <c r="AK149" s="98"/>
      <c r="AL149" s="98"/>
      <c r="AM149" s="98"/>
    </row>
    <row r="150" spans="32:39" ht="12.75" customHeight="1" hidden="1">
      <c r="AF150" s="98"/>
      <c r="AG150" s="98"/>
      <c r="AH150" s="98"/>
      <c r="AI150" s="98"/>
      <c r="AJ150" s="98"/>
      <c r="AK150" s="98"/>
      <c r="AL150" s="98"/>
      <c r="AM150" s="98"/>
    </row>
    <row r="151" spans="32:39" ht="12.75" customHeight="1" hidden="1">
      <c r="AF151" s="98"/>
      <c r="AG151" s="98"/>
      <c r="AH151" s="98"/>
      <c r="AI151" s="98"/>
      <c r="AJ151" s="98"/>
      <c r="AK151" s="98"/>
      <c r="AL151" s="98"/>
      <c r="AM151" s="98"/>
    </row>
    <row r="152" spans="32:39" ht="12.75" customHeight="1" hidden="1">
      <c r="AF152" s="98"/>
      <c r="AG152" s="98"/>
      <c r="AH152" s="98"/>
      <c r="AI152" s="98"/>
      <c r="AJ152" s="98"/>
      <c r="AK152" s="98"/>
      <c r="AL152" s="98"/>
      <c r="AM152" s="98"/>
    </row>
    <row r="153" spans="32:39" ht="12.75" customHeight="1" hidden="1">
      <c r="AF153" s="98"/>
      <c r="AG153" s="98"/>
      <c r="AH153" s="98"/>
      <c r="AI153" s="98"/>
      <c r="AJ153" s="98"/>
      <c r="AK153" s="98"/>
      <c r="AL153" s="98"/>
      <c r="AM153" s="98"/>
    </row>
    <row r="154" spans="32:39" ht="12.75" customHeight="1" hidden="1">
      <c r="AF154" s="98"/>
      <c r="AG154" s="98"/>
      <c r="AH154" s="98"/>
      <c r="AI154" s="98"/>
      <c r="AJ154" s="98"/>
      <c r="AK154" s="98"/>
      <c r="AL154" s="98"/>
      <c r="AM154" s="98"/>
    </row>
    <row r="155" spans="32:39" ht="12.75" customHeight="1" hidden="1">
      <c r="AF155" s="98"/>
      <c r="AG155" s="98"/>
      <c r="AH155" s="98"/>
      <c r="AI155" s="98"/>
      <c r="AJ155" s="98"/>
      <c r="AK155" s="98"/>
      <c r="AL155" s="98"/>
      <c r="AM155" s="98"/>
    </row>
    <row r="156" spans="32:39" ht="12.75" customHeight="1" hidden="1">
      <c r="AF156" s="98"/>
      <c r="AG156" s="98"/>
      <c r="AH156" s="98"/>
      <c r="AI156" s="98"/>
      <c r="AJ156" s="98"/>
      <c r="AK156" s="98"/>
      <c r="AL156" s="98"/>
      <c r="AM156" s="98"/>
    </row>
    <row r="157" spans="32:39" ht="12.75" customHeight="1" hidden="1">
      <c r="AF157" s="98"/>
      <c r="AG157" s="98"/>
      <c r="AH157" s="98"/>
      <c r="AI157" s="98"/>
      <c r="AJ157" s="98"/>
      <c r="AK157" s="98"/>
      <c r="AL157" s="98"/>
      <c r="AM157" s="98"/>
    </row>
    <row r="158" spans="32:39" ht="12.75" customHeight="1" hidden="1">
      <c r="AF158" s="98"/>
      <c r="AG158" s="98"/>
      <c r="AH158" s="98"/>
      <c r="AI158" s="98"/>
      <c r="AJ158" s="98"/>
      <c r="AK158" s="98"/>
      <c r="AL158" s="98"/>
      <c r="AM158" s="98"/>
    </row>
    <row r="159" spans="32:39" ht="12.75" customHeight="1" hidden="1">
      <c r="AF159" s="98"/>
      <c r="AG159" s="98"/>
      <c r="AH159" s="98"/>
      <c r="AI159" s="98"/>
      <c r="AJ159" s="98"/>
      <c r="AK159" s="98"/>
      <c r="AL159" s="98"/>
      <c r="AM159" s="98"/>
    </row>
    <row r="160" spans="32:39" ht="12.75" customHeight="1" hidden="1">
      <c r="AF160" s="98"/>
      <c r="AG160" s="98"/>
      <c r="AH160" s="98"/>
      <c r="AI160" s="98"/>
      <c r="AJ160" s="98"/>
      <c r="AK160" s="98"/>
      <c r="AL160" s="98"/>
      <c r="AM160" s="98"/>
    </row>
    <row r="161" spans="32:39" ht="12.75" customHeight="1" hidden="1">
      <c r="AF161" s="98"/>
      <c r="AG161" s="98"/>
      <c r="AH161" s="98"/>
      <c r="AI161" s="98"/>
      <c r="AJ161" s="98"/>
      <c r="AK161" s="98"/>
      <c r="AL161" s="98"/>
      <c r="AM161" s="98"/>
    </row>
    <row r="162" spans="32:39" ht="12.75" customHeight="1" hidden="1">
      <c r="AF162" s="98"/>
      <c r="AG162" s="98"/>
      <c r="AH162" s="98"/>
      <c r="AI162" s="98"/>
      <c r="AJ162" s="98"/>
      <c r="AK162" s="98"/>
      <c r="AL162" s="98"/>
      <c r="AM162" s="98"/>
    </row>
    <row r="163" spans="32:39" ht="12.75" customHeight="1" hidden="1">
      <c r="AF163" s="98"/>
      <c r="AG163" s="98"/>
      <c r="AH163" s="98"/>
      <c r="AI163" s="98"/>
      <c r="AJ163" s="98"/>
      <c r="AK163" s="98"/>
      <c r="AL163" s="98"/>
      <c r="AM163" s="98"/>
    </row>
    <row r="164" spans="32:39" ht="12.75" customHeight="1" hidden="1">
      <c r="AF164" s="98"/>
      <c r="AG164" s="98"/>
      <c r="AH164" s="98"/>
      <c r="AI164" s="98"/>
      <c r="AJ164" s="98"/>
      <c r="AK164" s="98"/>
      <c r="AL164" s="98"/>
      <c r="AM164" s="98"/>
    </row>
    <row r="165" spans="32:39" ht="12.75" customHeight="1" hidden="1">
      <c r="AF165" s="98"/>
      <c r="AG165" s="98"/>
      <c r="AH165" s="98"/>
      <c r="AI165" s="98"/>
      <c r="AJ165" s="98"/>
      <c r="AK165" s="98"/>
      <c r="AL165" s="98"/>
      <c r="AM165" s="98"/>
    </row>
    <row r="166" spans="32:39" ht="12.75" customHeight="1" hidden="1">
      <c r="AF166" s="98"/>
      <c r="AG166" s="98"/>
      <c r="AH166" s="98"/>
      <c r="AI166" s="98"/>
      <c r="AJ166" s="98"/>
      <c r="AK166" s="98"/>
      <c r="AL166" s="98"/>
      <c r="AM166" s="98"/>
    </row>
    <row r="167" spans="32:39" ht="12.75" customHeight="1" hidden="1">
      <c r="AF167" s="98"/>
      <c r="AG167" s="98"/>
      <c r="AH167" s="98"/>
      <c r="AI167" s="98"/>
      <c r="AJ167" s="98"/>
      <c r="AK167" s="98"/>
      <c r="AL167" s="98"/>
      <c r="AM167" s="98"/>
    </row>
    <row r="168" spans="32:39" ht="12.75" customHeight="1" hidden="1">
      <c r="AF168" s="98"/>
      <c r="AG168" s="98"/>
      <c r="AH168" s="98"/>
      <c r="AI168" s="98"/>
      <c r="AJ168" s="98"/>
      <c r="AK168" s="98"/>
      <c r="AL168" s="98"/>
      <c r="AM168" s="98"/>
    </row>
    <row r="169" spans="32:39" ht="12.75" customHeight="1" hidden="1">
      <c r="AF169" s="98"/>
      <c r="AG169" s="98"/>
      <c r="AH169" s="98"/>
      <c r="AI169" s="98"/>
      <c r="AJ169" s="98"/>
      <c r="AK169" s="98"/>
      <c r="AL169" s="98"/>
      <c r="AM169" s="98"/>
    </row>
    <row r="170" spans="32:39" ht="12.75" customHeight="1" hidden="1">
      <c r="AF170" s="98"/>
      <c r="AG170" s="98"/>
      <c r="AH170" s="98"/>
      <c r="AI170" s="98"/>
      <c r="AJ170" s="98"/>
      <c r="AK170" s="98"/>
      <c r="AL170" s="98"/>
      <c r="AM170" s="98"/>
    </row>
    <row r="171" spans="32:39" ht="12.75" customHeight="1" hidden="1">
      <c r="AF171" s="98"/>
      <c r="AG171" s="98"/>
      <c r="AH171" s="98"/>
      <c r="AI171" s="98"/>
      <c r="AJ171" s="98"/>
      <c r="AK171" s="98"/>
      <c r="AL171" s="98"/>
      <c r="AM171" s="98"/>
    </row>
    <row r="172" spans="32:39" ht="12.75" customHeight="1" hidden="1">
      <c r="AF172" s="98"/>
      <c r="AG172" s="98"/>
      <c r="AH172" s="98"/>
      <c r="AI172" s="98"/>
      <c r="AJ172" s="98"/>
      <c r="AK172" s="98"/>
      <c r="AL172" s="98"/>
      <c r="AM172" s="98"/>
    </row>
    <row r="173" spans="32:39" ht="12.75" customHeight="1" hidden="1">
      <c r="AF173" s="98"/>
      <c r="AG173" s="98"/>
      <c r="AH173" s="98"/>
      <c r="AI173" s="98"/>
      <c r="AJ173" s="98"/>
      <c r="AK173" s="98"/>
      <c r="AL173" s="98"/>
      <c r="AM173" s="98"/>
    </row>
    <row r="174" spans="32:39" ht="12.75" customHeight="1" hidden="1">
      <c r="AF174" s="98"/>
      <c r="AG174" s="98"/>
      <c r="AH174" s="98"/>
      <c r="AI174" s="98"/>
      <c r="AJ174" s="98"/>
      <c r="AK174" s="98"/>
      <c r="AL174" s="98"/>
      <c r="AM174" s="98"/>
    </row>
    <row r="175" spans="32:39" ht="12.75" customHeight="1" hidden="1">
      <c r="AF175" s="98"/>
      <c r="AG175" s="98"/>
      <c r="AH175" s="98"/>
      <c r="AI175" s="98"/>
      <c r="AJ175" s="98"/>
      <c r="AK175" s="98"/>
      <c r="AL175" s="98"/>
      <c r="AM175" s="98"/>
    </row>
    <row r="176" spans="32:39" ht="12.75" customHeight="1" hidden="1">
      <c r="AF176" s="98"/>
      <c r="AG176" s="98"/>
      <c r="AH176" s="98"/>
      <c r="AI176" s="98"/>
      <c r="AJ176" s="98"/>
      <c r="AK176" s="98"/>
      <c r="AL176" s="98"/>
      <c r="AM176" s="98"/>
    </row>
    <row r="177" spans="32:39" ht="12.75" customHeight="1" hidden="1">
      <c r="AF177" s="98"/>
      <c r="AG177" s="98"/>
      <c r="AH177" s="98"/>
      <c r="AI177" s="98"/>
      <c r="AJ177" s="98"/>
      <c r="AK177" s="98"/>
      <c r="AL177" s="98"/>
      <c r="AM177" s="98"/>
    </row>
    <row r="178" spans="32:39" ht="12.75" customHeight="1" hidden="1">
      <c r="AF178" s="98"/>
      <c r="AG178" s="98"/>
      <c r="AH178" s="98"/>
      <c r="AI178" s="98"/>
      <c r="AJ178" s="98"/>
      <c r="AK178" s="98"/>
      <c r="AL178" s="98"/>
      <c r="AM178" s="98"/>
    </row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sheet="1" objects="1" scenarios="1"/>
  <mergeCells count="32">
    <mergeCell ref="C6:C9"/>
    <mergeCell ref="D6:G9"/>
    <mergeCell ref="H6:M9"/>
    <mergeCell ref="N6:O9"/>
    <mergeCell ref="P6:Q9"/>
    <mergeCell ref="D10:G10"/>
    <mergeCell ref="H10:M10"/>
    <mergeCell ref="N10:O10"/>
    <mergeCell ref="P10:Q10"/>
    <mergeCell ref="C11:O11"/>
    <mergeCell ref="P11:Q11"/>
    <mergeCell ref="C12:Q12"/>
    <mergeCell ref="C13:C15"/>
    <mergeCell ref="D13:G13"/>
    <mergeCell ref="H13:I13"/>
    <mergeCell ref="J13:K13"/>
    <mergeCell ref="L13:M13"/>
    <mergeCell ref="N13:O13"/>
    <mergeCell ref="P13:Q13"/>
    <mergeCell ref="D14:G14"/>
    <mergeCell ref="H14:I14"/>
    <mergeCell ref="J14:K14"/>
    <mergeCell ref="L14:M14"/>
    <mergeCell ref="N14:O14"/>
    <mergeCell ref="P14:Q14"/>
    <mergeCell ref="D15:E15"/>
    <mergeCell ref="F15:G15"/>
    <mergeCell ref="D16:E16"/>
    <mergeCell ref="F16:G16"/>
    <mergeCell ref="D17:E17"/>
    <mergeCell ref="F17:G17"/>
    <mergeCell ref="C21:I21"/>
  </mergeCells>
  <hyperlinks>
    <hyperlink ref="A1" location="PF1 ŚWiO!A1" display="poprzednia"/>
    <hyperlink ref="S1" location="PF1fin!A1" display="następna"/>
  </hyperlink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 PROW_311/10/02/EPO&amp;RStrona 7 z 10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GridLines="0" showRowColHeaders="0" view="pageBreakPreview" zoomScaleSheetLayoutView="100" workbookViewId="0" topLeftCell="A1">
      <selection activeCell="D11" sqref="D11"/>
    </sheetView>
  </sheetViews>
  <sheetFormatPr defaultColWidth="1.1484375" defaultRowHeight="12.75" zeroHeight="1"/>
  <cols>
    <col min="1" max="1" width="9.421875" style="93" customWidth="1"/>
    <col min="2" max="2" width="1.7109375" style="93" customWidth="1"/>
    <col min="3" max="3" width="8.140625" style="93" customWidth="1"/>
    <col min="4" max="7" width="12.7109375" style="93" customWidth="1"/>
    <col min="8" max="13" width="15.00390625" style="93" customWidth="1"/>
    <col min="14" max="14" width="2.140625" style="93" customWidth="1"/>
    <col min="15" max="15" width="9.57421875" style="93" customWidth="1"/>
    <col min="16" max="16384" width="0" style="93" hidden="1" customWidth="1"/>
  </cols>
  <sheetData>
    <row r="1" spans="1:15" ht="12.75">
      <c r="A1" s="94" t="s">
        <v>37</v>
      </c>
      <c r="O1" s="94" t="s">
        <v>5</v>
      </c>
    </row>
    <row r="2" spans="20:37" ht="12.75">
      <c r="T2" s="93">
        <f>+SUM(W2:AF2)</f>
        <v>0</v>
      </c>
      <c r="W2" s="93">
        <f>+W4*(0.08*(7-W3))</f>
        <v>0</v>
      </c>
      <c r="X2" s="93">
        <f aca="true" t="shared" si="0" ref="X2:AF2">+X4*(0.08*(7-X3))</f>
        <v>0</v>
      </c>
      <c r="Y2" s="93">
        <f t="shared" si="0"/>
        <v>0</v>
      </c>
      <c r="Z2" s="93">
        <f t="shared" si="0"/>
        <v>0</v>
      </c>
      <c r="AA2" s="93">
        <f t="shared" si="0"/>
        <v>0</v>
      </c>
      <c r="AB2" s="93">
        <f t="shared" si="0"/>
        <v>0</v>
      </c>
      <c r="AC2" s="93">
        <f t="shared" si="0"/>
        <v>0</v>
      </c>
      <c r="AD2" s="93">
        <f t="shared" si="0"/>
        <v>0</v>
      </c>
      <c r="AE2" s="93">
        <f t="shared" si="0"/>
        <v>0</v>
      </c>
      <c r="AF2" s="93">
        <f t="shared" si="0"/>
        <v>0</v>
      </c>
      <c r="AG2" s="93">
        <f>+IF(I10-2007&lt;0,0,AG7)</f>
        <v>0</v>
      </c>
      <c r="AH2" s="93">
        <f>+IF(J10-2007&lt;0,0,AH7)</f>
        <v>0</v>
      </c>
      <c r="AI2" s="93">
        <f>+IF(K10-2007&lt;0,0,AI7)</f>
        <v>0</v>
      </c>
      <c r="AJ2" s="93">
        <f>+IF(L10-2007&lt;0,0,AJ7)</f>
        <v>0</v>
      </c>
      <c r="AK2" s="93">
        <f>+IF(M10-2007&lt;0,0,AK7)</f>
        <v>0</v>
      </c>
    </row>
    <row r="3" spans="2:40" ht="12.7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W3" s="93">
        <f>+I10-'PF1 ŚWiO'!$L$7+1</f>
        <v>1</v>
      </c>
      <c r="X3" s="93">
        <f>+J10-'PF1 ŚWiO'!$L$7+1</f>
        <v>2</v>
      </c>
      <c r="Y3" s="93">
        <f>+K10-'PF1 ŚWiO'!$L$7+1</f>
        <v>3</v>
      </c>
      <c r="Z3" s="93">
        <f>+L10-'PF1 ŚWiO'!$L$7+1</f>
        <v>4</v>
      </c>
      <c r="AA3" s="93">
        <f>+M10-'PF1 ŚWiO'!$L$7+1</f>
        <v>5</v>
      </c>
      <c r="AB3" s="93">
        <f aca="true" t="shared" si="1" ref="AB3:AK3">+W3</f>
        <v>1</v>
      </c>
      <c r="AC3" s="93">
        <f t="shared" si="1"/>
        <v>2</v>
      </c>
      <c r="AD3" s="93">
        <f t="shared" si="1"/>
        <v>3</v>
      </c>
      <c r="AE3" s="93">
        <f t="shared" si="1"/>
        <v>4</v>
      </c>
      <c r="AF3" s="93">
        <f t="shared" si="1"/>
        <v>5</v>
      </c>
      <c r="AG3" s="93">
        <f t="shared" si="1"/>
        <v>1</v>
      </c>
      <c r="AH3" s="93">
        <f t="shared" si="1"/>
        <v>2</v>
      </c>
      <c r="AI3" s="93">
        <f t="shared" si="1"/>
        <v>3</v>
      </c>
      <c r="AJ3" s="93">
        <f t="shared" si="1"/>
        <v>4</v>
      </c>
      <c r="AK3" s="93">
        <f t="shared" si="1"/>
        <v>5</v>
      </c>
      <c r="AN3" s="96"/>
    </row>
    <row r="4" spans="2:50" ht="12.75">
      <c r="B4" s="95"/>
      <c r="C4" s="97" t="s">
        <v>89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T4" s="93">
        <f>+SUM(W4:AF4)</f>
        <v>0</v>
      </c>
      <c r="W4" s="93">
        <f aca="true" t="shared" si="2" ref="W4:AF4">+IF(W3&gt;0,W7,0)</f>
        <v>0</v>
      </c>
      <c r="X4" s="93">
        <f t="shared" si="2"/>
        <v>0</v>
      </c>
      <c r="Y4" s="93">
        <f t="shared" si="2"/>
        <v>0</v>
      </c>
      <c r="Z4" s="93">
        <f t="shared" si="2"/>
        <v>0</v>
      </c>
      <c r="AA4" s="93">
        <f t="shared" si="2"/>
        <v>0</v>
      </c>
      <c r="AB4" s="93">
        <f t="shared" si="2"/>
        <v>0</v>
      </c>
      <c r="AC4" s="93">
        <f t="shared" si="2"/>
        <v>0</v>
      </c>
      <c r="AD4" s="93">
        <f t="shared" si="2"/>
        <v>0</v>
      </c>
      <c r="AE4" s="93">
        <f t="shared" si="2"/>
        <v>0</v>
      </c>
      <c r="AF4" s="93">
        <f t="shared" si="2"/>
        <v>0</v>
      </c>
      <c r="AG4" s="93">
        <f>+IF(AB3&gt;1,AG2,SUM($AG$2:AG2))</f>
        <v>0</v>
      </c>
      <c r="AH4" s="93">
        <f>+IF(AC3&gt;1,AH2,SUM($AG$2:AH2))</f>
        <v>0</v>
      </c>
      <c r="AI4" s="93">
        <f>+IF(AD3&gt;1,AI2,SUM($AG$2:AI2))</f>
        <v>0</v>
      </c>
      <c r="AJ4" s="93">
        <f>+IF(AE3&gt;1,AJ2,SUM($AG$2:AJ2))</f>
        <v>0</v>
      </c>
      <c r="AK4" s="93">
        <f>+IF(AF3&gt;1,AK2,SUM($AG$2:AK2))</f>
        <v>0</v>
      </c>
      <c r="AX4" s="98"/>
    </row>
    <row r="5" spans="2:50" ht="12.75">
      <c r="B5" s="95"/>
      <c r="C5" s="97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AX5" s="98"/>
    </row>
    <row r="6" spans="2:37" s="98" customFormat="1" ht="12">
      <c r="B6" s="99"/>
      <c r="C6" s="100" t="s">
        <v>118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T6" s="133" t="s">
        <v>119</v>
      </c>
      <c r="U6" s="133" t="s">
        <v>120</v>
      </c>
      <c r="V6" s="133" t="s">
        <v>121</v>
      </c>
      <c r="W6" s="133" t="s">
        <v>122</v>
      </c>
      <c r="X6" s="133" t="s">
        <v>123</v>
      </c>
      <c r="Y6" s="133" t="s">
        <v>124</v>
      </c>
      <c r="Z6" s="133" t="s">
        <v>125</v>
      </c>
      <c r="AA6" s="133" t="s">
        <v>126</v>
      </c>
      <c r="AB6" s="133" t="s">
        <v>127</v>
      </c>
      <c r="AC6" s="133" t="s">
        <v>128</v>
      </c>
      <c r="AD6" s="133" t="s">
        <v>129</v>
      </c>
      <c r="AE6" s="133" t="s">
        <v>130</v>
      </c>
      <c r="AF6" s="133" t="s">
        <v>131</v>
      </c>
      <c r="AG6" s="133" t="s">
        <v>132</v>
      </c>
      <c r="AH6" s="133" t="s">
        <v>133</v>
      </c>
      <c r="AI6" s="133" t="s">
        <v>134</v>
      </c>
      <c r="AJ6" s="133" t="s">
        <v>135</v>
      </c>
      <c r="AK6" s="133" t="s">
        <v>136</v>
      </c>
    </row>
    <row r="7" spans="2:37" s="98" customFormat="1" ht="12">
      <c r="B7" s="99"/>
      <c r="C7" s="100" t="s">
        <v>137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T7" s="133">
        <f aca="true" t="shared" si="3" ref="T7:AK7">+SUM(T8:T25)</f>
        <v>0</v>
      </c>
      <c r="U7" s="133">
        <f t="shared" si="3"/>
        <v>0</v>
      </c>
      <c r="V7" s="133">
        <f t="shared" si="3"/>
        <v>0</v>
      </c>
      <c r="W7" s="133">
        <f t="shared" si="3"/>
        <v>0</v>
      </c>
      <c r="X7" s="133">
        <f t="shared" si="3"/>
        <v>0</v>
      </c>
      <c r="Y7" s="133">
        <f t="shared" si="3"/>
        <v>0</v>
      </c>
      <c r="Z7" s="133">
        <f t="shared" si="3"/>
        <v>0</v>
      </c>
      <c r="AA7" s="133">
        <f t="shared" si="3"/>
        <v>0</v>
      </c>
      <c r="AB7" s="133">
        <f t="shared" si="3"/>
        <v>0</v>
      </c>
      <c r="AC7" s="133">
        <f t="shared" si="3"/>
        <v>0</v>
      </c>
      <c r="AD7" s="133">
        <f t="shared" si="3"/>
        <v>0</v>
      </c>
      <c r="AE7" s="133">
        <f t="shared" si="3"/>
        <v>0</v>
      </c>
      <c r="AF7" s="133">
        <f t="shared" si="3"/>
        <v>0</v>
      </c>
      <c r="AG7" s="133">
        <f t="shared" si="3"/>
        <v>0</v>
      </c>
      <c r="AH7" s="133">
        <f t="shared" si="3"/>
        <v>0</v>
      </c>
      <c r="AI7" s="133">
        <f t="shared" si="3"/>
        <v>0</v>
      </c>
      <c r="AJ7" s="133">
        <f t="shared" si="3"/>
        <v>0</v>
      </c>
      <c r="AK7" s="133">
        <f t="shared" si="3"/>
        <v>0</v>
      </c>
    </row>
    <row r="8" spans="2:37" s="98" customFormat="1" ht="5.25" customHeigh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</row>
    <row r="9" spans="2:37" s="98" customFormat="1" ht="28.5" customHeight="1">
      <c r="B9" s="99"/>
      <c r="C9" s="106" t="s">
        <v>138</v>
      </c>
      <c r="D9" s="134" t="s">
        <v>139</v>
      </c>
      <c r="E9" s="134"/>
      <c r="F9" s="134"/>
      <c r="G9" s="134"/>
      <c r="H9" s="106" t="s">
        <v>140</v>
      </c>
      <c r="I9" s="106" t="s">
        <v>141</v>
      </c>
      <c r="J9" s="106"/>
      <c r="K9" s="106"/>
      <c r="L9" s="106"/>
      <c r="M9" s="106"/>
      <c r="N9" s="99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2:37" s="98" customFormat="1" ht="12">
      <c r="B10" s="99"/>
      <c r="C10" s="106"/>
      <c r="D10" s="134"/>
      <c r="E10" s="134"/>
      <c r="F10" s="134"/>
      <c r="G10" s="134"/>
      <c r="H10" s="106"/>
      <c r="I10" s="135">
        <f>+'PF1 ŚWiO'!L7</f>
        <v>2010</v>
      </c>
      <c r="J10" s="136">
        <f>+I10+1</f>
        <v>2011</v>
      </c>
      <c r="K10" s="136">
        <f>+J10+1</f>
        <v>2012</v>
      </c>
      <c r="L10" s="136">
        <f>+K10+1</f>
        <v>2013</v>
      </c>
      <c r="M10" s="136">
        <f>+L10+1</f>
        <v>2014</v>
      </c>
      <c r="N10" s="99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</row>
    <row r="11" spans="2:37" s="98" customFormat="1" ht="24.75" customHeight="1">
      <c r="B11" s="99"/>
      <c r="C11" s="137"/>
      <c r="D11" s="138"/>
      <c r="E11" s="138"/>
      <c r="F11" s="138"/>
      <c r="G11" s="138"/>
      <c r="H11" s="139">
        <f>I11+J11+K11+L11+M11</f>
        <v>0</v>
      </c>
      <c r="I11" s="140"/>
      <c r="J11" s="141"/>
      <c r="K11" s="141"/>
      <c r="L11" s="141"/>
      <c r="M11" s="141"/>
      <c r="N11" s="99"/>
      <c r="P11" s="98">
        <v>5</v>
      </c>
      <c r="T11" s="133">
        <f>+H11</f>
        <v>0</v>
      </c>
      <c r="U11" s="133"/>
      <c r="V11" s="133"/>
      <c r="W11" s="133">
        <f>+I11</f>
        <v>0</v>
      </c>
      <c r="X11" s="133">
        <f>+J11</f>
        <v>0</v>
      </c>
      <c r="Y11" s="133">
        <f>+K11</f>
        <v>0</v>
      </c>
      <c r="Z11" s="133">
        <f>+L11</f>
        <v>0</v>
      </c>
      <c r="AA11" s="133">
        <f>+M11</f>
        <v>0</v>
      </c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s="98" customFormat="1" ht="15" customHeight="1">
      <c r="B12" s="99"/>
      <c r="C12" s="142" t="s">
        <v>86</v>
      </c>
      <c r="D12" s="142"/>
      <c r="E12" s="142"/>
      <c r="F12" s="142"/>
      <c r="G12" s="142"/>
      <c r="H12" s="139">
        <f>+T7</f>
        <v>0</v>
      </c>
      <c r="I12" s="139">
        <f>+W7</f>
        <v>0</v>
      </c>
      <c r="J12" s="139">
        <f>+X7</f>
        <v>0</v>
      </c>
      <c r="K12" s="139">
        <f>+Y7</f>
        <v>0</v>
      </c>
      <c r="L12" s="139">
        <f>+Z7</f>
        <v>0</v>
      </c>
      <c r="M12" s="139">
        <f>+AA7</f>
        <v>0</v>
      </c>
      <c r="N12" s="99"/>
      <c r="P12" s="98">
        <v>3</v>
      </c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</row>
    <row r="13" spans="2:37" s="98" customFormat="1" ht="15" customHeight="1">
      <c r="B13" s="99"/>
      <c r="C13" s="106" t="s">
        <v>142</v>
      </c>
      <c r="D13" s="106"/>
      <c r="E13" s="106"/>
      <c r="F13" s="106"/>
      <c r="G13" s="106"/>
      <c r="H13" s="106"/>
      <c r="I13" s="106"/>
      <c r="J13" s="124"/>
      <c r="K13" s="124"/>
      <c r="L13" s="124"/>
      <c r="M13" s="124"/>
      <c r="N13" s="99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2:37" s="98" customFormat="1" ht="24.75" customHeight="1">
      <c r="B14" s="99"/>
      <c r="C14" s="73"/>
      <c r="D14" s="85"/>
      <c r="E14" s="85"/>
      <c r="F14" s="85"/>
      <c r="G14" s="85"/>
      <c r="H14" s="139">
        <f>I14+J14+K14+L14+M14</f>
        <v>0</v>
      </c>
      <c r="I14" s="80"/>
      <c r="J14" s="143"/>
      <c r="K14" s="143"/>
      <c r="L14" s="143"/>
      <c r="M14" s="143"/>
      <c r="N14" s="99"/>
      <c r="P14" s="98">
        <v>2</v>
      </c>
      <c r="T14" s="133"/>
      <c r="U14" s="133">
        <f>+H14</f>
        <v>0</v>
      </c>
      <c r="V14" s="133"/>
      <c r="W14" s="133"/>
      <c r="X14" s="133"/>
      <c r="Y14" s="133"/>
      <c r="Z14" s="133"/>
      <c r="AA14" s="133"/>
      <c r="AB14" s="133">
        <f>+I14</f>
        <v>0</v>
      </c>
      <c r="AC14" s="133">
        <f>+J14</f>
        <v>0</v>
      </c>
      <c r="AD14" s="133">
        <f>+K14</f>
        <v>0</v>
      </c>
      <c r="AE14" s="133">
        <f>+L14</f>
        <v>0</v>
      </c>
      <c r="AF14" s="133">
        <f>+M14</f>
        <v>0</v>
      </c>
      <c r="AG14" s="133"/>
      <c r="AH14" s="133"/>
      <c r="AI14" s="133"/>
      <c r="AJ14" s="133"/>
      <c r="AK14" s="133"/>
    </row>
    <row r="15" spans="2:37" s="98" customFormat="1" ht="15" customHeight="1">
      <c r="B15" s="99"/>
      <c r="C15" s="142" t="s">
        <v>86</v>
      </c>
      <c r="D15" s="142"/>
      <c r="E15" s="142"/>
      <c r="F15" s="142"/>
      <c r="G15" s="142"/>
      <c r="H15" s="139">
        <f>+U7</f>
        <v>0</v>
      </c>
      <c r="I15" s="139">
        <f>+AB7</f>
        <v>0</v>
      </c>
      <c r="J15" s="139">
        <f>+AC7</f>
        <v>0</v>
      </c>
      <c r="K15" s="139">
        <f>+AD7</f>
        <v>0</v>
      </c>
      <c r="L15" s="139">
        <f>+AE7</f>
        <v>0</v>
      </c>
      <c r="M15" s="139">
        <f>+AF7</f>
        <v>0</v>
      </c>
      <c r="N15" s="99"/>
      <c r="P15" s="98">
        <v>1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2:37" s="98" customFormat="1" ht="15" customHeight="1">
      <c r="B16" s="99"/>
      <c r="C16" s="106" t="s">
        <v>143</v>
      </c>
      <c r="D16" s="106"/>
      <c r="E16" s="106"/>
      <c r="F16" s="106"/>
      <c r="G16" s="106"/>
      <c r="H16" s="106"/>
      <c r="I16" s="144"/>
      <c r="J16" s="145"/>
      <c r="K16" s="145"/>
      <c r="L16" s="145"/>
      <c r="M16" s="145"/>
      <c r="N16" s="99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2:37" s="98" customFormat="1" ht="24.75" customHeight="1">
      <c r="B17" s="99"/>
      <c r="C17" s="137"/>
      <c r="D17" s="138"/>
      <c r="E17" s="138"/>
      <c r="F17" s="138"/>
      <c r="G17" s="138"/>
      <c r="H17" s="139">
        <f>I17+J17+K17+L17+M17</f>
        <v>0</v>
      </c>
      <c r="I17" s="80"/>
      <c r="J17" s="143"/>
      <c r="K17" s="143"/>
      <c r="L17" s="143"/>
      <c r="M17" s="143"/>
      <c r="N17" s="99"/>
      <c r="P17" s="98">
        <v>8</v>
      </c>
      <c r="T17" s="133"/>
      <c r="U17" s="133"/>
      <c r="V17" s="133">
        <f>+H17</f>
        <v>0</v>
      </c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>
        <f>+I17</f>
        <v>0</v>
      </c>
      <c r="AH17" s="133">
        <f>+J17</f>
        <v>0</v>
      </c>
      <c r="AI17" s="133">
        <f>+K17</f>
        <v>0</v>
      </c>
      <c r="AJ17" s="133">
        <f>+L17</f>
        <v>0</v>
      </c>
      <c r="AK17" s="133">
        <f>+M17</f>
        <v>0</v>
      </c>
    </row>
    <row r="18" spans="2:37" s="98" customFormat="1" ht="15" customHeight="1">
      <c r="B18" s="99"/>
      <c r="C18" s="142" t="s">
        <v>86</v>
      </c>
      <c r="D18" s="142"/>
      <c r="E18" s="142"/>
      <c r="F18" s="142"/>
      <c r="G18" s="142"/>
      <c r="H18" s="139">
        <f>+V7</f>
        <v>0</v>
      </c>
      <c r="I18" s="139">
        <f>+AG7</f>
        <v>0</v>
      </c>
      <c r="J18" s="139">
        <f>+AH7</f>
        <v>0</v>
      </c>
      <c r="K18" s="139">
        <f>+AI7</f>
        <v>0</v>
      </c>
      <c r="L18" s="139">
        <f>+AJ7</f>
        <v>0</v>
      </c>
      <c r="M18" s="139">
        <f>+AK7</f>
        <v>0</v>
      </c>
      <c r="N18" s="99"/>
      <c r="P18" s="98">
        <v>7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</row>
    <row r="19" spans="2:37" s="98" customFormat="1" ht="15" customHeight="1">
      <c r="B19" s="99"/>
      <c r="C19" s="146" t="s">
        <v>144</v>
      </c>
      <c r="D19" s="146"/>
      <c r="E19" s="146"/>
      <c r="F19" s="146"/>
      <c r="G19" s="146"/>
      <c r="H19" s="139">
        <f>+SUM(T7:V7)</f>
        <v>0</v>
      </c>
      <c r="I19" s="139">
        <f>+W7+AB7+AG7</f>
        <v>0</v>
      </c>
      <c r="J19" s="139">
        <f>+X7+AC7+AH7</f>
        <v>0</v>
      </c>
      <c r="K19" s="139">
        <f>+Y7+AD7+AI7</f>
        <v>0</v>
      </c>
      <c r="L19" s="139">
        <f>+Z7+AE7+AJ7</f>
        <v>0</v>
      </c>
      <c r="M19" s="139">
        <f>+AA7+AF7+AK7</f>
        <v>0</v>
      </c>
      <c r="N19" s="99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</row>
    <row r="20" spans="2:37" s="98" customFormat="1" ht="15" customHeight="1">
      <c r="B20" s="99"/>
      <c r="C20" s="147"/>
      <c r="D20" s="147"/>
      <c r="E20" s="147"/>
      <c r="F20" s="147"/>
      <c r="G20" s="147"/>
      <c r="H20" s="148"/>
      <c r="I20" s="148"/>
      <c r="J20" s="148"/>
      <c r="K20" s="148"/>
      <c r="L20" s="148"/>
      <c r="M20" s="148"/>
      <c r="N20" s="99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</row>
    <row r="21" spans="2:37" s="98" customFormat="1" ht="15" customHeight="1">
      <c r="B21" s="99"/>
      <c r="C21" s="147"/>
      <c r="D21" s="147"/>
      <c r="E21" s="147"/>
      <c r="F21" s="147"/>
      <c r="G21" s="147"/>
      <c r="H21" s="148"/>
      <c r="I21" s="148"/>
      <c r="J21" s="148"/>
      <c r="K21" s="148"/>
      <c r="L21" s="148"/>
      <c r="M21" s="148"/>
      <c r="N21" s="99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</row>
    <row r="22" spans="2:37" s="98" customFormat="1" ht="15" customHeight="1">
      <c r="B22" s="99"/>
      <c r="C22" s="149" t="s">
        <v>145</v>
      </c>
      <c r="D22" s="149"/>
      <c r="E22" s="149"/>
      <c r="F22" s="149"/>
      <c r="G22" s="149"/>
      <c r="H22" s="148"/>
      <c r="I22" s="148"/>
      <c r="J22" s="148"/>
      <c r="K22" s="148"/>
      <c r="L22" s="148"/>
      <c r="M22" s="148"/>
      <c r="N22" s="99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</row>
    <row r="23" spans="2:37" s="98" customFormat="1" ht="15" customHeight="1">
      <c r="B23" s="99"/>
      <c r="C23" s="124" t="s">
        <v>28</v>
      </c>
      <c r="D23" s="124" t="s">
        <v>146</v>
      </c>
      <c r="E23" s="124"/>
      <c r="F23" s="106" t="s">
        <v>147</v>
      </c>
      <c r="G23" s="106"/>
      <c r="H23" s="150" t="s">
        <v>140</v>
      </c>
      <c r="I23" s="150" t="s">
        <v>141</v>
      </c>
      <c r="J23" s="150"/>
      <c r="K23" s="150"/>
      <c r="L23" s="150"/>
      <c r="M23" s="150"/>
      <c r="N23" s="99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</row>
    <row r="24" spans="2:37" s="98" customFormat="1" ht="11.25">
      <c r="B24" s="99"/>
      <c r="C24" s="124"/>
      <c r="D24" s="124"/>
      <c r="E24" s="124"/>
      <c r="F24" s="106"/>
      <c r="G24" s="106"/>
      <c r="H24" s="150"/>
      <c r="I24" s="124">
        <v>2010</v>
      </c>
      <c r="J24" s="124">
        <v>2011</v>
      </c>
      <c r="K24" s="124">
        <v>2012</v>
      </c>
      <c r="L24" s="124">
        <v>2013</v>
      </c>
      <c r="M24" s="124">
        <v>2014</v>
      </c>
      <c r="N24" s="99"/>
      <c r="P24" s="98">
        <v>10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</row>
    <row r="25" spans="2:37" s="98" customFormat="1" ht="24.75" customHeight="1">
      <c r="B25" s="99"/>
      <c r="C25" s="137"/>
      <c r="D25" s="151"/>
      <c r="E25" s="151"/>
      <c r="F25" s="137"/>
      <c r="G25" s="137"/>
      <c r="H25" s="139">
        <f>SUM(I25:M25)</f>
        <v>0</v>
      </c>
      <c r="I25" s="80"/>
      <c r="J25" s="143"/>
      <c r="K25" s="143"/>
      <c r="L25" s="143"/>
      <c r="M25" s="143"/>
      <c r="N25" s="99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</row>
    <row r="26" spans="2:16" ht="12.75" customHeight="1">
      <c r="B26" s="95"/>
      <c r="C26" s="146" t="s">
        <v>148</v>
      </c>
      <c r="D26" s="146"/>
      <c r="E26" s="146"/>
      <c r="F26" s="146"/>
      <c r="G26" s="146"/>
      <c r="H26" s="139">
        <f>SUM(I26:M26)</f>
        <v>0</v>
      </c>
      <c r="I26" s="139">
        <f>SUM(I24:I25)-I24</f>
        <v>0</v>
      </c>
      <c r="J26" s="139">
        <f>SUM(J24:J25)-J24</f>
        <v>0</v>
      </c>
      <c r="K26" s="139">
        <f>SUM(K24:K25)-K24</f>
        <v>0</v>
      </c>
      <c r="L26" s="139">
        <f>SUM(L24:L25)-L24</f>
        <v>0</v>
      </c>
      <c r="M26" s="139">
        <f>SUM(M24:M25)-M24</f>
        <v>0</v>
      </c>
      <c r="N26" s="95"/>
      <c r="P26" s="98">
        <v>11</v>
      </c>
    </row>
    <row r="27" spans="2:14" ht="12.7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ht="12.75"/>
    <row r="29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</sheetData>
  <sheetProtection sheet="1" objects="1" scenarios="1"/>
  <mergeCells count="22">
    <mergeCell ref="C9:C10"/>
    <mergeCell ref="D9:G10"/>
    <mergeCell ref="H9:H10"/>
    <mergeCell ref="I9:M9"/>
    <mergeCell ref="D11:G11"/>
    <mergeCell ref="C12:G12"/>
    <mergeCell ref="C13:G13"/>
    <mergeCell ref="D14:G14"/>
    <mergeCell ref="C15:G15"/>
    <mergeCell ref="C16:G16"/>
    <mergeCell ref="D17:G17"/>
    <mergeCell ref="C18:G18"/>
    <mergeCell ref="C19:G19"/>
    <mergeCell ref="C22:G22"/>
    <mergeCell ref="C23:C24"/>
    <mergeCell ref="D23:E24"/>
    <mergeCell ref="F23:G24"/>
    <mergeCell ref="H23:H24"/>
    <mergeCell ref="I23:M23"/>
    <mergeCell ref="D25:E25"/>
    <mergeCell ref="F25:G25"/>
    <mergeCell ref="C26:G26"/>
  </mergeCells>
  <hyperlinks>
    <hyperlink ref="A1" location="PF1 LEAS!A1" display="poprzednia"/>
    <hyperlink ref="O1" location="PF2!A1" display="następna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scale="75"/>
  <headerFooter alignWithMargins="0">
    <oddFooter>&amp;L PROW_311/10/02/EPO&amp;RStrona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GridLines="0" showRowColHeaders="0" view="pageBreakPreview" zoomScaleSheetLayoutView="100" workbookViewId="0" topLeftCell="A1">
      <selection activeCell="B9" sqref="B9"/>
    </sheetView>
  </sheetViews>
  <sheetFormatPr defaultColWidth="1.1484375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 customHeight="1">
      <c r="A1" s="152" t="s">
        <v>37</v>
      </c>
      <c r="F1" s="153"/>
      <c r="G1" s="153"/>
      <c r="H1" s="153"/>
      <c r="J1" s="153"/>
      <c r="K1" s="154" t="s">
        <v>5</v>
      </c>
      <c r="O1" s="155">
        <f>M15</f>
        <v>16</v>
      </c>
      <c r="P1" s="155" t="s">
        <v>149</v>
      </c>
    </row>
    <row r="2" spans="1:16" ht="12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O2" s="155">
        <f>M17</f>
        <v>17</v>
      </c>
      <c r="P2" s="155" t="s">
        <v>150</v>
      </c>
    </row>
    <row r="3" spans="1:16" ht="12.75" customHeight="1">
      <c r="A3" s="156"/>
      <c r="B3" s="157" t="s">
        <v>89</v>
      </c>
      <c r="C3" s="156"/>
      <c r="D3" s="156"/>
      <c r="E3" s="156"/>
      <c r="F3" s="156"/>
      <c r="G3" s="156"/>
      <c r="H3" s="156"/>
      <c r="I3" s="156"/>
      <c r="J3" s="156"/>
      <c r="K3" s="156"/>
      <c r="O3" s="155">
        <f>(O2-O1)-1</f>
        <v>0</v>
      </c>
      <c r="P3" s="155" t="s">
        <v>151</v>
      </c>
    </row>
    <row r="4" spans="1:16" ht="18" customHeight="1">
      <c r="A4" s="156"/>
      <c r="B4" s="158" t="s">
        <v>152</v>
      </c>
      <c r="C4" s="158"/>
      <c r="D4" s="158"/>
      <c r="E4" s="158"/>
      <c r="F4" s="158"/>
      <c r="G4" s="158"/>
      <c r="H4" s="158"/>
      <c r="I4" s="158"/>
      <c r="J4" s="158"/>
      <c r="K4" s="158"/>
      <c r="P4">
        <v>0</v>
      </c>
    </row>
    <row r="5" spans="1:11" ht="12.75" customHeight="1">
      <c r="A5" s="156"/>
      <c r="B5" s="159" t="s">
        <v>153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2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2.75" customHeight="1">
      <c r="A7" s="156"/>
      <c r="B7" s="63" t="s">
        <v>154</v>
      </c>
      <c r="C7" s="63" t="s">
        <v>155</v>
      </c>
      <c r="D7" s="61" t="s">
        <v>156</v>
      </c>
      <c r="E7" s="160" t="s">
        <v>93</v>
      </c>
      <c r="F7" s="61" t="s">
        <v>157</v>
      </c>
      <c r="G7" s="61" t="s">
        <v>157</v>
      </c>
      <c r="H7" s="61" t="s">
        <v>157</v>
      </c>
      <c r="I7" s="61" t="s">
        <v>157</v>
      </c>
      <c r="J7" s="61" t="s">
        <v>157</v>
      </c>
      <c r="K7" s="156"/>
    </row>
    <row r="8" spans="1:12" ht="12.75" customHeight="1">
      <c r="A8" s="156"/>
      <c r="B8" s="63"/>
      <c r="C8" s="63"/>
      <c r="D8" s="161">
        <f>+E8-1</f>
        <v>2009</v>
      </c>
      <c r="E8" s="162">
        <f>+'PF1 ŚWiO'!L7</f>
        <v>2010</v>
      </c>
      <c r="F8" s="161">
        <f>+E8+1</f>
        <v>2011</v>
      </c>
      <c r="G8" s="161">
        <f>+F8+1</f>
        <v>2012</v>
      </c>
      <c r="H8" s="161">
        <f>+G8+1</f>
        <v>2013</v>
      </c>
      <c r="I8" s="161">
        <f>+H8+1</f>
        <v>2014</v>
      </c>
      <c r="J8" s="161">
        <f>+I8+1</f>
        <v>2015</v>
      </c>
      <c r="K8" s="156"/>
      <c r="L8">
        <v>1</v>
      </c>
    </row>
    <row r="9" spans="1:11" ht="12.75" customHeight="1">
      <c r="A9" s="156"/>
      <c r="B9" s="67"/>
      <c r="C9" s="67"/>
      <c r="D9" s="67"/>
      <c r="E9" s="67"/>
      <c r="F9" s="163"/>
      <c r="G9" s="67"/>
      <c r="H9" s="67"/>
      <c r="I9" s="67"/>
      <c r="J9" s="67"/>
      <c r="K9" s="156"/>
    </row>
    <row r="10" spans="1:12" ht="12.75" customHeight="1">
      <c r="A10" s="156"/>
      <c r="B10" s="164"/>
      <c r="C10" s="164"/>
      <c r="D10" s="37"/>
      <c r="E10" s="37"/>
      <c r="F10" s="37"/>
      <c r="G10" s="37"/>
      <c r="H10" s="37"/>
      <c r="I10" s="37"/>
      <c r="J10" s="37"/>
      <c r="K10" s="156"/>
      <c r="L10">
        <v>11</v>
      </c>
    </row>
    <row r="11" spans="1:12" ht="24" customHeight="1">
      <c r="A11" s="156"/>
      <c r="B11" s="63" t="s">
        <v>158</v>
      </c>
      <c r="C11" s="165" t="s">
        <v>159</v>
      </c>
      <c r="D11" s="63" t="s">
        <v>160</v>
      </c>
      <c r="E11" s="63" t="s">
        <v>161</v>
      </c>
      <c r="F11" s="63"/>
      <c r="G11" s="63"/>
      <c r="H11" s="63"/>
      <c r="I11" s="63"/>
      <c r="J11" s="63"/>
      <c r="K11" s="156"/>
      <c r="L11">
        <v>2</v>
      </c>
    </row>
    <row r="12" spans="1:11" ht="12.75" customHeight="1">
      <c r="A12" s="156"/>
      <c r="B12" s="166">
        <f>+B9</f>
        <v>0</v>
      </c>
      <c r="C12" s="140"/>
      <c r="D12" s="140"/>
      <c r="E12" s="167"/>
      <c r="F12" s="167"/>
      <c r="G12" s="167"/>
      <c r="H12" s="167"/>
      <c r="I12" s="167"/>
      <c r="J12" s="167"/>
      <c r="K12" s="156"/>
    </row>
    <row r="13" spans="1:12" ht="12.75" customHeight="1">
      <c r="A13" s="156"/>
      <c r="B13" s="164"/>
      <c r="C13" s="164"/>
      <c r="D13" s="37"/>
      <c r="E13" s="37"/>
      <c r="F13" s="37"/>
      <c r="G13" s="37"/>
      <c r="H13" s="37"/>
      <c r="I13" s="37"/>
      <c r="J13" s="37"/>
      <c r="K13" s="156"/>
      <c r="L13">
        <v>22</v>
      </c>
    </row>
    <row r="14" spans="1:11" ht="12.75" customHeight="1">
      <c r="A14" s="156"/>
      <c r="B14" s="168" t="s">
        <v>162</v>
      </c>
      <c r="C14" s="160"/>
      <c r="D14" s="160" t="s">
        <v>156</v>
      </c>
      <c r="E14" s="61" t="s">
        <v>93</v>
      </c>
      <c r="F14" s="61" t="s">
        <v>157</v>
      </c>
      <c r="G14" s="61" t="s">
        <v>157</v>
      </c>
      <c r="H14" s="61" t="s">
        <v>157</v>
      </c>
      <c r="I14" s="61" t="s">
        <v>157</v>
      </c>
      <c r="J14" s="61" t="s">
        <v>157</v>
      </c>
      <c r="K14" s="156"/>
    </row>
    <row r="15" spans="1:13" ht="12.75" customHeight="1">
      <c r="A15" s="156"/>
      <c r="B15" s="168"/>
      <c r="C15" s="160"/>
      <c r="D15" s="162">
        <f aca="true" t="shared" si="0" ref="D15:J15">+D8</f>
        <v>2009</v>
      </c>
      <c r="E15" s="161">
        <f t="shared" si="0"/>
        <v>2010</v>
      </c>
      <c r="F15" s="161">
        <f t="shared" si="0"/>
        <v>2011</v>
      </c>
      <c r="G15" s="161">
        <f t="shared" si="0"/>
        <v>2012</v>
      </c>
      <c r="H15" s="161">
        <f t="shared" si="0"/>
        <v>2013</v>
      </c>
      <c r="I15" s="161">
        <f t="shared" si="0"/>
        <v>2014</v>
      </c>
      <c r="J15" s="161">
        <f t="shared" si="0"/>
        <v>2015</v>
      </c>
      <c r="K15" s="156"/>
      <c r="L15">
        <v>3</v>
      </c>
      <c r="M15" s="169">
        <f>COUNTBLANK(M1:M14)+2</f>
        <v>16</v>
      </c>
    </row>
    <row r="16" spans="1:13" ht="12.75" customHeight="1">
      <c r="A16" s="156"/>
      <c r="B16" s="170">
        <f>B9</f>
        <v>0</v>
      </c>
      <c r="C16" s="171"/>
      <c r="D16" s="172">
        <v>0</v>
      </c>
      <c r="E16" s="173">
        <v>0</v>
      </c>
      <c r="F16" s="174">
        <v>0</v>
      </c>
      <c r="G16" s="173">
        <v>0</v>
      </c>
      <c r="H16" s="173">
        <v>0</v>
      </c>
      <c r="I16" s="173">
        <v>0</v>
      </c>
      <c r="J16" s="173">
        <v>0</v>
      </c>
      <c r="K16" s="156"/>
      <c r="M16">
        <v>1</v>
      </c>
    </row>
    <row r="17" spans="1:13" ht="12.75" customHeight="1">
      <c r="A17" s="156"/>
      <c r="B17" s="175" t="s">
        <v>86</v>
      </c>
      <c r="C17" s="175"/>
      <c r="D17" s="173">
        <f aca="true" t="shared" si="1" ref="D17:J17">SUM(D15:D16)-D15</f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73">
        <f t="shared" si="1"/>
        <v>0</v>
      </c>
      <c r="J17" s="173">
        <f t="shared" si="1"/>
        <v>0</v>
      </c>
      <c r="K17" s="156"/>
      <c r="L17">
        <v>33</v>
      </c>
      <c r="M17" s="169">
        <f>SUM(M15:M16)</f>
        <v>17</v>
      </c>
    </row>
    <row r="18" spans="1:11" ht="12.75" customHeight="1">
      <c r="A18" s="156"/>
      <c r="B18" s="176"/>
      <c r="C18" s="176"/>
      <c r="D18" s="37"/>
      <c r="E18" s="37"/>
      <c r="F18" s="37"/>
      <c r="G18" s="37"/>
      <c r="H18" s="37"/>
      <c r="I18" s="37"/>
      <c r="J18" s="37"/>
      <c r="K18" s="156"/>
    </row>
    <row r="19" spans="1:11" ht="12.75" customHeight="1">
      <c r="A19" s="156"/>
      <c r="B19" s="159" t="s">
        <v>163</v>
      </c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2.7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ht="12.75" customHeight="1">
      <c r="A21" s="156"/>
      <c r="B21" s="177" t="s">
        <v>164</v>
      </c>
      <c r="C21" s="177"/>
      <c r="D21" s="61" t="s">
        <v>92</v>
      </c>
      <c r="E21" s="61" t="s">
        <v>93</v>
      </c>
      <c r="F21" s="61" t="s">
        <v>157</v>
      </c>
      <c r="G21" s="61" t="s">
        <v>157</v>
      </c>
      <c r="H21" s="61" t="s">
        <v>157</v>
      </c>
      <c r="I21" s="61" t="s">
        <v>157</v>
      </c>
      <c r="J21" s="61" t="s">
        <v>157</v>
      </c>
      <c r="K21" s="156"/>
    </row>
    <row r="22" spans="1:11" ht="12.75" customHeight="1">
      <c r="A22" s="156"/>
      <c r="B22" s="177"/>
      <c r="C22" s="177"/>
      <c r="D22" s="161">
        <f aca="true" t="shared" si="2" ref="D22:J22">+D15</f>
        <v>2009</v>
      </c>
      <c r="E22" s="161">
        <f t="shared" si="2"/>
        <v>2010</v>
      </c>
      <c r="F22" s="161">
        <f t="shared" si="2"/>
        <v>2011</v>
      </c>
      <c r="G22" s="161">
        <f t="shared" si="2"/>
        <v>2012</v>
      </c>
      <c r="H22" s="161">
        <f t="shared" si="2"/>
        <v>2013</v>
      </c>
      <c r="I22" s="161">
        <f t="shared" si="2"/>
        <v>2014</v>
      </c>
      <c r="J22" s="161">
        <f t="shared" si="2"/>
        <v>2015</v>
      </c>
      <c r="K22" s="156"/>
    </row>
    <row r="23" spans="1:11" ht="24" customHeight="1">
      <c r="A23" s="156"/>
      <c r="B23" s="178" t="s">
        <v>165</v>
      </c>
      <c r="C23" s="178"/>
      <c r="D23" s="179"/>
      <c r="E23" s="179"/>
      <c r="F23" s="179"/>
      <c r="G23" s="120"/>
      <c r="H23" s="120"/>
      <c r="I23" s="125"/>
      <c r="J23" s="125"/>
      <c r="K23" s="156"/>
    </row>
    <row r="24" spans="1:11" ht="24" customHeight="1">
      <c r="A24" s="156"/>
      <c r="B24" s="81" t="s">
        <v>166</v>
      </c>
      <c r="C24" s="81"/>
      <c r="D24" s="120"/>
      <c r="E24" s="120"/>
      <c r="F24" s="120"/>
      <c r="G24" s="120"/>
      <c r="H24" s="120"/>
      <c r="I24" s="125"/>
      <c r="J24" s="125"/>
      <c r="K24" s="156"/>
    </row>
    <row r="25" spans="1:11" ht="24" customHeight="1">
      <c r="A25" s="156"/>
      <c r="B25" s="81" t="s">
        <v>167</v>
      </c>
      <c r="C25" s="81"/>
      <c r="D25" s="120"/>
      <c r="E25" s="120"/>
      <c r="F25" s="120"/>
      <c r="G25" s="120"/>
      <c r="H25" s="120"/>
      <c r="I25" s="125"/>
      <c r="J25" s="125"/>
      <c r="K25" s="156"/>
    </row>
    <row r="26" spans="1:11" ht="24" customHeight="1">
      <c r="A26" s="156"/>
      <c r="B26" s="81" t="s">
        <v>168</v>
      </c>
      <c r="C26" s="81"/>
      <c r="D26" s="120"/>
      <c r="E26" s="120"/>
      <c r="F26" s="120"/>
      <c r="G26" s="120"/>
      <c r="H26" s="120"/>
      <c r="I26" s="125"/>
      <c r="J26" s="125"/>
      <c r="K26" s="156"/>
    </row>
    <row r="27" spans="1:11" ht="24" customHeight="1">
      <c r="A27" s="156"/>
      <c r="B27" s="81" t="s">
        <v>169</v>
      </c>
      <c r="C27" s="81"/>
      <c r="D27" s="120"/>
      <c r="E27" s="120"/>
      <c r="F27" s="120"/>
      <c r="G27" s="120"/>
      <c r="H27" s="120"/>
      <c r="I27" s="125"/>
      <c r="J27" s="125"/>
      <c r="K27" s="156"/>
    </row>
    <row r="28" spans="1:11" ht="24" customHeight="1">
      <c r="A28" s="156"/>
      <c r="B28" s="43" t="s">
        <v>170</v>
      </c>
      <c r="C28" s="43"/>
      <c r="D28" s="120"/>
      <c r="E28" s="120"/>
      <c r="F28" s="120"/>
      <c r="G28" s="120"/>
      <c r="H28" s="120"/>
      <c r="I28" s="125"/>
      <c r="J28" s="125"/>
      <c r="K28" s="156"/>
    </row>
    <row r="29" spans="1:11" ht="24" customHeight="1">
      <c r="A29" s="156"/>
      <c r="B29" s="81" t="s">
        <v>171</v>
      </c>
      <c r="C29" s="81"/>
      <c r="D29" s="120"/>
      <c r="E29" s="120"/>
      <c r="F29" s="120"/>
      <c r="G29" s="120"/>
      <c r="H29" s="120"/>
      <c r="I29" s="125"/>
      <c r="J29" s="125"/>
      <c r="K29" s="156"/>
    </row>
    <row r="30" spans="1:11" ht="24" customHeight="1">
      <c r="A30" s="156"/>
      <c r="B30" s="81" t="s">
        <v>172</v>
      </c>
      <c r="C30" s="81"/>
      <c r="D30" s="120"/>
      <c r="E30" s="120"/>
      <c r="F30" s="120"/>
      <c r="G30" s="120"/>
      <c r="H30" s="120"/>
      <c r="I30" s="125"/>
      <c r="J30" s="125"/>
      <c r="K30" s="156"/>
    </row>
    <row r="31" spans="1:11" ht="24" customHeight="1">
      <c r="A31" s="156"/>
      <c r="B31" s="81" t="s">
        <v>173</v>
      </c>
      <c r="C31" s="81"/>
      <c r="D31" s="120"/>
      <c r="E31" s="120"/>
      <c r="F31" s="120"/>
      <c r="G31" s="120"/>
      <c r="H31" s="120"/>
      <c r="I31" s="125"/>
      <c r="J31" s="125"/>
      <c r="K31" s="156"/>
    </row>
    <row r="32" spans="1:11" ht="24" customHeight="1">
      <c r="A32" s="156"/>
      <c r="B32" s="81" t="s">
        <v>86</v>
      </c>
      <c r="C32" s="81"/>
      <c r="D32" s="180">
        <f>SUM(D23:D31)</f>
        <v>0</v>
      </c>
      <c r="E32" s="180">
        <f aca="true" t="shared" si="3" ref="E32:J32">SUM(E23:E31)</f>
        <v>0</v>
      </c>
      <c r="F32" s="180">
        <f t="shared" si="3"/>
        <v>0</v>
      </c>
      <c r="G32" s="180">
        <f t="shared" si="3"/>
        <v>0</v>
      </c>
      <c r="H32" s="180">
        <f t="shared" si="3"/>
        <v>0</v>
      </c>
      <c r="I32" s="180">
        <f t="shared" si="3"/>
        <v>0</v>
      </c>
      <c r="J32" s="180">
        <f t="shared" si="3"/>
        <v>0</v>
      </c>
      <c r="K32" s="156"/>
    </row>
    <row r="33" spans="1:11" ht="24.75" customHeight="1">
      <c r="A33" s="156"/>
      <c r="B33" s="181"/>
      <c r="C33" s="181"/>
      <c r="D33" s="181"/>
      <c r="E33" s="181"/>
      <c r="F33" s="181"/>
      <c r="G33" s="181"/>
      <c r="H33" s="181"/>
      <c r="I33" s="156"/>
      <c r="J33" s="156"/>
      <c r="K33" s="156"/>
    </row>
    <row r="307" ht="12.75" customHeight="1"/>
    <row r="308" ht="12.75" customHeight="1"/>
    <row r="309" ht="12.75" customHeight="1"/>
  </sheetData>
  <sheetProtection sheet="1" objects="1" scenarios="1"/>
  <mergeCells count="19">
    <mergeCell ref="B4:K4"/>
    <mergeCell ref="B7:B8"/>
    <mergeCell ref="C7:C8"/>
    <mergeCell ref="E11:J11"/>
    <mergeCell ref="E12:J12"/>
    <mergeCell ref="B14:B15"/>
    <mergeCell ref="C14:C15"/>
    <mergeCell ref="B17:C17"/>
    <mergeCell ref="B21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hyperlinks>
    <hyperlink ref="A1" location="PF1fin!A1" display="poprzednia"/>
    <hyperlink ref="K1" location="PF3!A1" display="następna"/>
  </hyperlinks>
  <printOptions/>
  <pageMargins left="0.75" right="0.75" top="1" bottom="1" header="0.5118055555555555" footer="0.5"/>
  <pageSetup fitToHeight="1" fitToWidth="1" horizontalDpi="300" verticalDpi="300" orientation="portrait" paperSize="9"/>
  <headerFooter alignWithMargins="0">
    <oddFooter>&amp;L PROW_311/10/02/EPO&amp;RStrona 9 z 10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2010-07-13T12:03:24Z</cp:lastPrinted>
  <dcterms:created xsi:type="dcterms:W3CDTF">2004-03-22T17:21:57Z</dcterms:created>
  <dcterms:modified xsi:type="dcterms:W3CDTF">2010-08-03T10:05:30Z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-510446367</vt:i4>
  </property>
  <property fmtid="{D5CDD505-2E9C-101B-9397-08002B2CF9AE}" pid="3" name="_AuthorEmail">
    <vt:lpwstr>Agnieszka.Korobkow@arimr.gov.pl</vt:lpwstr>
  </property>
  <property fmtid="{D5CDD505-2E9C-101B-9397-08002B2CF9AE}" pid="4" name="_AuthorEmailDisplayName">
    <vt:lpwstr>Korobkow Agnieszka</vt:lpwstr>
  </property>
  <property fmtid="{D5CDD505-2E9C-101B-9397-08002B2CF9AE}" pid="5" name="_EmailSubject">
    <vt:lpwstr>kwity dla różnicowania</vt:lpwstr>
  </property>
  <property fmtid="{D5CDD505-2E9C-101B-9397-08002B2CF9AE}" pid="6" name="_PreviousAdHocReviewCycleID">
    <vt:i4>1161892379</vt:i4>
  </property>
</Properties>
</file>